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570" windowHeight="4500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  <sheet name="Bank borrowings" sheetId="5" r:id="rId5"/>
    <sheet name="Sheet 1" sheetId="6" r:id="rId6"/>
    <sheet name="Sheet2" sheetId="7" r:id="rId7"/>
  </sheets>
  <definedNames>
    <definedName name="_xlnm.Print_Area" localSheetId="1">'balance sheet'!$B$3:$I$48</definedName>
    <definedName name="_xlnm.Print_Area" localSheetId="4">'Bank borrowings'!$B$48:$H$89</definedName>
    <definedName name="_xlnm.Print_Area" localSheetId="3">'cash flow'!$C$1:$J$56</definedName>
    <definedName name="_xlnm.Print_Area" localSheetId="2">'changes in equity'!$B$3:$L$55</definedName>
    <definedName name="_xlnm.Print_Area" localSheetId="0">'income statement'!$C$3:$O$53</definedName>
    <definedName name="_xlnm.Print_Area" localSheetId="5">'Sheet 1'!$A$52:$K$98</definedName>
    <definedName name="_xlnm.Print_Titles" localSheetId="0">'income statement'!$3:$5</definedName>
    <definedName name="_xlnm.Print_Titles" localSheetId="5">'Sheet 1'!$2:$4</definedName>
  </definedNames>
  <calcPr fullCalcOnLoad="1"/>
</workbook>
</file>

<file path=xl/sharedStrings.xml><?xml version="1.0" encoding="utf-8"?>
<sst xmlns="http://schemas.openxmlformats.org/spreadsheetml/2006/main" count="213" uniqueCount="140">
  <si>
    <t>RM '000</t>
  </si>
  <si>
    <t>Trade Creditors</t>
  </si>
  <si>
    <t>Other Creditors</t>
  </si>
  <si>
    <t>PENAS CORPORATION BERHAD</t>
  </si>
  <si>
    <t>(Incorporated in Malaysia)</t>
  </si>
  <si>
    <t>Domestic Recourse Factoring</t>
  </si>
  <si>
    <t>Bankers Acceptance</t>
  </si>
  <si>
    <t>Bank Overdraft</t>
  </si>
  <si>
    <t>Short Term Advance</t>
  </si>
  <si>
    <t>Term Loans</t>
  </si>
  <si>
    <t>Dividend Payable</t>
  </si>
  <si>
    <t>Amount Due to Directors</t>
  </si>
  <si>
    <t>Provision for Taxation</t>
  </si>
  <si>
    <t>(THE FIGURES HAVE NOT BEEN AUDITED)</t>
  </si>
  <si>
    <t>(COMPANY NO:331867-A)</t>
  </si>
  <si>
    <t>(COMPANY NO: 331867-A)</t>
  </si>
  <si>
    <t>Unsecured</t>
  </si>
  <si>
    <t>PCB</t>
  </si>
  <si>
    <t>PM</t>
  </si>
  <si>
    <t>PC</t>
  </si>
  <si>
    <t>PE</t>
  </si>
  <si>
    <t>Total</t>
  </si>
  <si>
    <t>RM</t>
  </si>
  <si>
    <t>Revolving Credit</t>
  </si>
  <si>
    <t>Term Loan</t>
  </si>
  <si>
    <t>AUDITED</t>
  </si>
  <si>
    <t>(Audited)</t>
  </si>
  <si>
    <t>Secured</t>
  </si>
  <si>
    <t>CONDENSED CONSOLIDATED BALANCE SHEET</t>
  </si>
  <si>
    <t>Year at</t>
  </si>
  <si>
    <t>Gross amount due from customers</t>
  </si>
  <si>
    <t>Trade  debtors</t>
  </si>
  <si>
    <t>Cash and bank balances</t>
  </si>
  <si>
    <t>Bank borrowings</t>
  </si>
  <si>
    <t>Others Debtors,deposits and prepaymants</t>
  </si>
  <si>
    <t>FINANCED BY:</t>
  </si>
  <si>
    <t>SHARE CAPITAL</t>
  </si>
  <si>
    <t>SHARE PREMIUM</t>
  </si>
  <si>
    <t>ACCUMULATED LOSSES</t>
  </si>
  <si>
    <t>PROPERTY,PLANT AND EQUIPMENT</t>
  </si>
  <si>
    <t>ASSOCIATED COMPANY</t>
  </si>
  <si>
    <t>CURRENT ASSETS</t>
  </si>
  <si>
    <t>CURRENT LIABILITIES</t>
  </si>
  <si>
    <t>NET CURRENT (LIABILITIES)/ASSETS</t>
  </si>
  <si>
    <t>CONDENSED CONSOLIDATED INCOME STATEMENT</t>
  </si>
  <si>
    <t>3 MONTHS  ENDED</t>
  </si>
  <si>
    <t>REVENUE</t>
  </si>
  <si>
    <t>COST OF SALES</t>
  </si>
  <si>
    <t>OPERATING EXPENSES</t>
  </si>
  <si>
    <t>OTHER OPERATING INCOME</t>
  </si>
  <si>
    <t>FINANCE COST</t>
  </si>
  <si>
    <t>SHARE OF LOSS OF AN ASSOCIATED</t>
  </si>
  <si>
    <t>COMPANY</t>
  </si>
  <si>
    <t>TAXATION</t>
  </si>
  <si>
    <t xml:space="preserve">  </t>
  </si>
  <si>
    <t xml:space="preserve">                                 - DILUTED(SEN)</t>
  </si>
  <si>
    <t>CONDENSED CONSOLIDATED STATEMENT OF CHANGES IN EQUITY</t>
  </si>
  <si>
    <t>SHARE</t>
  </si>
  <si>
    <t>CAPITAL</t>
  </si>
  <si>
    <t>PREMIUM</t>
  </si>
  <si>
    <t>(LOSS)</t>
  </si>
  <si>
    <t>TOTAL</t>
  </si>
  <si>
    <t>RM'000</t>
  </si>
  <si>
    <t>Balance at beginning</t>
  </si>
  <si>
    <t>Balance at end</t>
  </si>
  <si>
    <t xml:space="preserve">The Condensed Consolidated Statement of Changes in Equity should be read in conjunction with the </t>
  </si>
  <si>
    <t>(UNAUDITED)</t>
  </si>
  <si>
    <t xml:space="preserve">The unaudited Condensed Consolidated Balance Sheet should be read in conjunction with the </t>
  </si>
  <si>
    <t xml:space="preserve">The unaudited Condensed Consolidated Income Statement should be read in conjunction with the </t>
  </si>
  <si>
    <t>CONDENSED CONSOLIDATED CASH FLOW STATEMENT</t>
  </si>
  <si>
    <t>CASH FLOWS FROM OPERATING ACTIVITIES</t>
  </si>
  <si>
    <t>Adjustment for :</t>
  </si>
  <si>
    <t>Depreciation</t>
  </si>
  <si>
    <t>Interest expense</t>
  </si>
  <si>
    <t>Plant and equipment written off</t>
  </si>
  <si>
    <t>Share of loss in an associated company</t>
  </si>
  <si>
    <t>Debtors</t>
  </si>
  <si>
    <t>Creditors</t>
  </si>
  <si>
    <t>Interest paid</t>
  </si>
  <si>
    <t>Income tax paid</t>
  </si>
  <si>
    <t>Net cash used in operating activities</t>
  </si>
  <si>
    <t>CASH FLOWS FROM INVESTING ACTIVITIES</t>
  </si>
  <si>
    <t>CASH FLOWS FROM FINANCING ACTIVITIES</t>
  </si>
  <si>
    <t>Payment of hire purchase creditors</t>
  </si>
  <si>
    <t>Net cash from investing activities</t>
  </si>
  <si>
    <t>Net cash used in financing activities</t>
  </si>
  <si>
    <t>NET DECREASE IN CASH</t>
  </si>
  <si>
    <t>CASH AT BEGINNING</t>
  </si>
  <si>
    <t>Represented by:</t>
  </si>
  <si>
    <t>Bank overdraft</t>
  </si>
  <si>
    <t xml:space="preserve">              The unaudited Condensed Consolidated Cash Flow Statement should be read in conjunction with the </t>
  </si>
  <si>
    <t>SHAREHOLDERS' FUNDS/ (DEFICITS)</t>
  </si>
  <si>
    <t>Directors' account</t>
  </si>
  <si>
    <t>Purchase of fixed assets</t>
  </si>
  <si>
    <t>DANAHARTA</t>
  </si>
  <si>
    <t>BOC - 6.6M Term Loan</t>
  </si>
  <si>
    <t>BOC - Overdraft</t>
  </si>
  <si>
    <t>Ambank - 5M BA</t>
  </si>
  <si>
    <t>Ambank - 6.5M Term Loan</t>
  </si>
  <si>
    <t>AmMerchant - 18M Term Loan</t>
  </si>
  <si>
    <t>BOC - 4M RC</t>
  </si>
  <si>
    <t>BOC - 3.2M Term Loan</t>
  </si>
  <si>
    <t>BOC - 2M Overdraft</t>
  </si>
  <si>
    <t>BBMB - 38M Overdraft</t>
  </si>
  <si>
    <t>12 MONTHS ENDED</t>
  </si>
  <si>
    <t>31 December 2002</t>
  </si>
  <si>
    <t>12 MONTHS PERIOD ENDED</t>
  </si>
  <si>
    <t>31 DECEMBER 2002</t>
  </si>
  <si>
    <t>BANK BORROWING @ 31.12.2002</t>
  </si>
  <si>
    <t xml:space="preserve">Year at </t>
  </si>
  <si>
    <t xml:space="preserve">Loss for the 12 months period </t>
  </si>
  <si>
    <t>Cash (used in)/ generated from operations</t>
  </si>
  <si>
    <t>Proceed from disposal of property, plant and equipment</t>
  </si>
  <si>
    <t xml:space="preserve">Loss before taxation </t>
  </si>
  <si>
    <t>Doubtful debts allowance</t>
  </si>
  <si>
    <t>Uncompleted projects written off</t>
  </si>
  <si>
    <t>Operating (loss) / profit before working capital changes</t>
  </si>
  <si>
    <t>CASH AT END</t>
  </si>
  <si>
    <t>FOR THE PERIOD ENDED 31 MARCH 2003</t>
  </si>
  <si>
    <t>31 MARCH</t>
  </si>
  <si>
    <t>3 MONTHS ENDED</t>
  </si>
  <si>
    <t>LOSS FOR THE PERIOD</t>
  </si>
  <si>
    <t>(LOSS) PER SHARE - BASIC (SEN)</t>
  </si>
  <si>
    <t>Annual Financial Report for the year ended 31 December 2002.</t>
  </si>
  <si>
    <t>3 MONTHS PERIOD ENDED</t>
  </si>
  <si>
    <t>31 MARCH 2003</t>
  </si>
  <si>
    <t xml:space="preserve">Loss for the 3 months period </t>
  </si>
  <si>
    <t xml:space="preserve">AS AT 31 MARCH 2003 </t>
  </si>
  <si>
    <t>31 March 2003</t>
  </si>
  <si>
    <t xml:space="preserve">Net tangible liabilities per share (RM) </t>
  </si>
  <si>
    <t>GROSS  PROFIT</t>
  </si>
  <si>
    <t>OPERATING PROFIT/(LOSS)</t>
  </si>
  <si>
    <t>BANK BORROWING @ 31.03.2003</t>
  </si>
  <si>
    <t>INDIVIDUAL PERIOD</t>
  </si>
  <si>
    <t>CUMULATIVE PERIOD</t>
  </si>
  <si>
    <t>Loss on disposal of property, plant and equipment</t>
  </si>
  <si>
    <t xml:space="preserve">                                 Annual Financial Report for the year ended 31 December 2002.</t>
  </si>
  <si>
    <t>LOSS BEFORE TAXATION AND</t>
  </si>
  <si>
    <t>EXCEPTIONAL ITEMS</t>
  </si>
  <si>
    <t>LOSS BEFORE TAXATION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</si>
</sst>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_);[Red]\(#,##0.000\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#,##0.0000_);[Red]\(#,##0.0000\)"/>
    <numFmt numFmtId="174" formatCode="#,##0.0_);[Red]\(#,##0.0\)"/>
    <numFmt numFmtId="175" formatCode="0.0"/>
    <numFmt numFmtId="176" formatCode="mmmm\-yy"/>
    <numFmt numFmtId="177" formatCode="0_);\(0\)"/>
    <numFmt numFmtId="178" formatCode="0_);[Red]\(0\)"/>
    <numFmt numFmtId="179" formatCode="0.00_);[Red]\(0.00\)"/>
    <numFmt numFmtId="180" formatCode="0.00_);\(0.00\)"/>
    <numFmt numFmtId="181" formatCode="m/d"/>
    <numFmt numFmtId="182" formatCode="00000"/>
    <numFmt numFmtId="183" formatCode="dd\-mmm\-yy"/>
  </numFmts>
  <fonts count="18">
    <font>
      <sz val="10"/>
      <name val="Arial"/>
      <family val="0"/>
    </font>
    <font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u val="single"/>
      <sz val="8"/>
      <name val="Garamond"/>
      <family val="1"/>
    </font>
    <font>
      <sz val="14"/>
      <name val="Garamond"/>
      <family val="1"/>
    </font>
    <font>
      <b/>
      <u val="single"/>
      <sz val="14"/>
      <name val="Garamond"/>
      <family val="1"/>
    </font>
    <font>
      <b/>
      <u val="single"/>
      <sz val="10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i/>
      <sz val="12"/>
      <name val="Garamond"/>
      <family val="1"/>
    </font>
    <font>
      <u val="single"/>
      <sz val="10"/>
      <name val="Garamond"/>
      <family val="1"/>
    </font>
    <font>
      <sz val="10"/>
      <color indexed="10"/>
      <name val="Garamond"/>
      <family val="1"/>
    </font>
    <font>
      <b/>
      <sz val="6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b/>
      <u val="single"/>
      <sz val="12"/>
      <name val="Garamond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38" fontId="1" fillId="0" borderId="0" xfId="15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8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165" fontId="4" fillId="0" borderId="0" xfId="15" applyNumberFormat="1" applyFont="1" applyAlignment="1">
      <alignment horizontal="center"/>
    </xf>
    <xf numFmtId="165" fontId="8" fillId="0" borderId="0" xfId="15" applyNumberFormat="1" applyFont="1" applyAlignment="1">
      <alignment horizontal="center"/>
    </xf>
    <xf numFmtId="165" fontId="8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165" fontId="4" fillId="0" borderId="0" xfId="15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8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3" fillId="0" borderId="0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165" fontId="2" fillId="0" borderId="0" xfId="15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5" fontId="14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5" fontId="1" fillId="0" borderId="0" xfId="0" applyNumberFormat="1" applyFont="1" applyBorder="1" applyAlignment="1" quotePrefix="1">
      <alignment/>
    </xf>
    <xf numFmtId="0" fontId="4" fillId="0" borderId="0" xfId="0" applyFont="1" applyAlignment="1">
      <alignment horizontal="left"/>
    </xf>
    <xf numFmtId="0" fontId="15" fillId="0" borderId="0" xfId="0" applyFont="1" applyAlignment="1">
      <alignment/>
    </xf>
    <xf numFmtId="40" fontId="1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165" fontId="13" fillId="0" borderId="0" xfId="15" applyNumberFormat="1" applyFont="1" applyBorder="1" applyAlignment="1">
      <alignment horizontal="center"/>
    </xf>
    <xf numFmtId="38" fontId="1" fillId="0" borderId="0" xfId="15" applyNumberFormat="1" applyFont="1" applyBorder="1" applyAlignment="1">
      <alignment/>
    </xf>
    <xf numFmtId="178" fontId="1" fillId="0" borderId="0" xfId="15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65" fontId="13" fillId="0" borderId="0" xfId="15" applyNumberFormat="1" applyFont="1" applyFill="1" applyBorder="1" applyAlignment="1">
      <alignment/>
    </xf>
    <xf numFmtId="38" fontId="4" fillId="0" borderId="0" xfId="15" applyNumberFormat="1" applyFont="1" applyBorder="1" applyAlignment="1">
      <alignment horizontal="center"/>
    </xf>
    <xf numFmtId="43" fontId="13" fillId="0" borderId="0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0" xfId="15" applyNumberFormat="1" applyFont="1" applyFill="1" applyBorder="1" applyAlignment="1">
      <alignment/>
    </xf>
    <xf numFmtId="165" fontId="9" fillId="0" borderId="0" xfId="15" applyNumberFormat="1" applyFont="1" applyAlignment="1">
      <alignment/>
    </xf>
    <xf numFmtId="165" fontId="16" fillId="0" borderId="0" xfId="15" applyNumberFormat="1" applyFont="1" applyAlignment="1">
      <alignment/>
    </xf>
    <xf numFmtId="165" fontId="9" fillId="0" borderId="2" xfId="15" applyNumberFormat="1" applyFont="1" applyBorder="1" applyAlignment="1">
      <alignment/>
    </xf>
    <xf numFmtId="165" fontId="9" fillId="0" borderId="3" xfId="15" applyNumberFormat="1" applyFont="1" applyBorder="1" applyAlignment="1">
      <alignment/>
    </xf>
    <xf numFmtId="165" fontId="9" fillId="0" borderId="4" xfId="15" applyNumberFormat="1" applyFont="1" applyBorder="1" applyAlignment="1">
      <alignment/>
    </xf>
    <xf numFmtId="165" fontId="9" fillId="0" borderId="3" xfId="15" applyNumberFormat="1" applyFont="1" applyFill="1" applyBorder="1" applyAlignment="1">
      <alignment/>
    </xf>
    <xf numFmtId="165" fontId="16" fillId="0" borderId="1" xfId="15" applyNumberFormat="1" applyFont="1" applyBorder="1" applyAlignment="1">
      <alignment/>
    </xf>
    <xf numFmtId="165" fontId="16" fillId="0" borderId="0" xfId="15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165" fontId="16" fillId="0" borderId="5" xfId="15" applyNumberFormat="1" applyFont="1" applyBorder="1" applyAlignment="1">
      <alignment/>
    </xf>
    <xf numFmtId="0" fontId="15" fillId="0" borderId="0" xfId="0" applyFont="1" applyAlignment="1">
      <alignment horizontal="center"/>
    </xf>
    <xf numFmtId="49" fontId="15" fillId="0" borderId="0" xfId="15" applyNumberFormat="1" applyFont="1" applyAlignment="1">
      <alignment horizontal="center"/>
    </xf>
    <xf numFmtId="165" fontId="15" fillId="0" borderId="0" xfId="15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/>
    </xf>
    <xf numFmtId="165" fontId="15" fillId="0" borderId="0" xfId="15" applyNumberFormat="1" applyFont="1" applyAlignment="1">
      <alignment horizontal="center"/>
    </xf>
    <xf numFmtId="0" fontId="9" fillId="0" borderId="0" xfId="0" applyFont="1" applyFill="1" applyAlignment="1">
      <alignment/>
    </xf>
    <xf numFmtId="165" fontId="9" fillId="0" borderId="1" xfId="15" applyNumberFormat="1" applyFont="1" applyBorder="1" applyAlignment="1">
      <alignment/>
    </xf>
    <xf numFmtId="0" fontId="17" fillId="0" borderId="0" xfId="0" applyFont="1" applyAlignment="1">
      <alignment/>
    </xf>
    <xf numFmtId="38" fontId="9" fillId="0" borderId="0" xfId="15" applyNumberFormat="1" applyFont="1" applyAlignment="1">
      <alignment/>
    </xf>
    <xf numFmtId="0" fontId="15" fillId="0" borderId="0" xfId="15" applyNumberFormat="1" applyFont="1" applyAlignment="1">
      <alignment horizontal="center"/>
    </xf>
    <xf numFmtId="38" fontId="15" fillId="0" borderId="0" xfId="15" applyNumberFormat="1" applyFont="1" applyAlignment="1">
      <alignment horizontal="center"/>
    </xf>
    <xf numFmtId="38" fontId="9" fillId="0" borderId="0" xfId="15" applyNumberFormat="1" applyFont="1" applyBorder="1" applyAlignment="1">
      <alignment/>
    </xf>
    <xf numFmtId="165" fontId="9" fillId="0" borderId="0" xfId="15" applyNumberFormat="1" applyFont="1" applyBorder="1" applyAlignment="1">
      <alignment horizontal="center"/>
    </xf>
    <xf numFmtId="38" fontId="9" fillId="0" borderId="5" xfId="15" applyNumberFormat="1" applyFont="1" applyBorder="1" applyAlignment="1">
      <alignment/>
    </xf>
    <xf numFmtId="37" fontId="16" fillId="0" borderId="5" xfId="15" applyNumberFormat="1" applyFont="1" applyBorder="1" applyAlignment="1">
      <alignment/>
    </xf>
    <xf numFmtId="165" fontId="16" fillId="0" borderId="5" xfId="15" applyNumberFormat="1" applyFont="1" applyBorder="1" applyAlignment="1">
      <alignment/>
    </xf>
    <xf numFmtId="37" fontId="9" fillId="0" borderId="0" xfId="15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165" fontId="16" fillId="0" borderId="5" xfId="15" applyNumberFormat="1" applyFont="1" applyBorder="1" applyAlignment="1">
      <alignment horizontal="center"/>
    </xf>
    <xf numFmtId="165" fontId="16" fillId="0" borderId="0" xfId="15" applyNumberFormat="1" applyFont="1" applyBorder="1" applyAlignment="1">
      <alignment horizontal="center"/>
    </xf>
    <xf numFmtId="38" fontId="9" fillId="0" borderId="6" xfId="15" applyNumberFormat="1" applyFont="1" applyBorder="1" applyAlignment="1">
      <alignment/>
    </xf>
    <xf numFmtId="165" fontId="16" fillId="0" borderId="6" xfId="15" applyNumberFormat="1" applyFont="1" applyBorder="1" applyAlignment="1">
      <alignment/>
    </xf>
    <xf numFmtId="40" fontId="9" fillId="0" borderId="7" xfId="15" applyNumberFormat="1" applyFont="1" applyBorder="1" applyAlignment="1">
      <alignment/>
    </xf>
    <xf numFmtId="43" fontId="16" fillId="0" borderId="7" xfId="15" applyNumberFormat="1" applyFont="1" applyBorder="1" applyAlignment="1">
      <alignment/>
    </xf>
    <xf numFmtId="40" fontId="9" fillId="0" borderId="8" xfId="15" applyNumberFormat="1" applyFont="1" applyBorder="1" applyAlignment="1">
      <alignment/>
    </xf>
    <xf numFmtId="43" fontId="16" fillId="0" borderId="8" xfId="15" applyNumberFormat="1" applyFont="1" applyBorder="1" applyAlignment="1">
      <alignment/>
    </xf>
    <xf numFmtId="1" fontId="15" fillId="0" borderId="0" xfId="15" applyNumberFormat="1" applyFont="1" applyAlignment="1">
      <alignment horizontal="center"/>
    </xf>
    <xf numFmtId="0" fontId="15" fillId="0" borderId="0" xfId="0" applyFont="1" applyAlignment="1">
      <alignment horizontal="left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15" applyNumberFormat="1" applyFont="1" applyAlignment="1">
      <alignment horizontal="center"/>
    </xf>
    <xf numFmtId="0" fontId="15" fillId="0" borderId="0" xfId="0" applyFont="1" applyBorder="1" applyAlignment="1">
      <alignment/>
    </xf>
    <xf numFmtId="165" fontId="9" fillId="0" borderId="0" xfId="15" applyNumberFormat="1" applyFont="1" applyFill="1" applyBorder="1" applyAlignment="1">
      <alignment/>
    </xf>
    <xf numFmtId="43" fontId="9" fillId="0" borderId="0" xfId="15" applyFont="1" applyAlignment="1">
      <alignment/>
    </xf>
    <xf numFmtId="165" fontId="9" fillId="0" borderId="1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3" fontId="9" fillId="0" borderId="0" xfId="15" applyFont="1" applyBorder="1" applyAlignment="1">
      <alignment/>
    </xf>
    <xf numFmtId="165" fontId="16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3" fontId="15" fillId="0" borderId="0" xfId="15" applyFont="1" applyAlignment="1">
      <alignment horizontal="center"/>
    </xf>
    <xf numFmtId="165" fontId="9" fillId="0" borderId="5" xfId="15" applyNumberFormat="1" applyFont="1" applyBorder="1" applyAlignment="1">
      <alignment/>
    </xf>
    <xf numFmtId="165" fontId="15" fillId="0" borderId="0" xfId="15" applyNumberFormat="1" applyFont="1" applyBorder="1" applyAlignment="1">
      <alignment/>
    </xf>
    <xf numFmtId="43" fontId="16" fillId="0" borderId="0" xfId="15" applyNumberFormat="1" applyFont="1" applyBorder="1" applyAlignment="1">
      <alignment/>
    </xf>
    <xf numFmtId="165" fontId="16" fillId="0" borderId="1" xfId="0" applyNumberFormat="1" applyFont="1" applyBorder="1" applyAlignment="1">
      <alignment/>
    </xf>
    <xf numFmtId="165" fontId="16" fillId="0" borderId="9" xfId="15" applyNumberFormat="1" applyFont="1" applyBorder="1" applyAlignment="1">
      <alignment/>
    </xf>
    <xf numFmtId="178" fontId="16" fillId="0" borderId="5" xfId="15" applyNumberFormat="1" applyFont="1" applyBorder="1" applyAlignment="1">
      <alignment/>
    </xf>
    <xf numFmtId="178" fontId="9" fillId="0" borderId="5" xfId="15" applyNumberFormat="1" applyFont="1" applyBorder="1" applyAlignment="1">
      <alignment/>
    </xf>
    <xf numFmtId="165" fontId="16" fillId="0" borderId="10" xfId="15" applyNumberFormat="1" applyFont="1" applyBorder="1" applyAlignment="1">
      <alignment/>
    </xf>
    <xf numFmtId="178" fontId="16" fillId="0" borderId="0" xfId="15" applyNumberFormat="1" applyFont="1" applyBorder="1" applyAlignment="1">
      <alignment/>
    </xf>
    <xf numFmtId="165" fontId="5" fillId="0" borderId="0" xfId="15" applyNumberFormat="1" applyFont="1" applyBorder="1" applyAlignment="1">
      <alignment horizontal="center"/>
    </xf>
    <xf numFmtId="165" fontId="15" fillId="0" borderId="0" xfId="15" applyNumberFormat="1" applyFont="1" applyAlignment="1">
      <alignment horizontal="center"/>
    </xf>
    <xf numFmtId="165" fontId="17" fillId="0" borderId="0" xfId="15" applyNumberFormat="1" applyFont="1" applyAlignment="1">
      <alignment horizontal="center"/>
    </xf>
    <xf numFmtId="49" fontId="15" fillId="0" borderId="0" xfId="15" applyNumberFormat="1" applyFont="1" applyAlignment="1">
      <alignment horizontal="center"/>
    </xf>
    <xf numFmtId="0" fontId="11" fillId="0" borderId="0" xfId="0" applyFont="1" applyAlignment="1">
      <alignment horizontal="center"/>
    </xf>
    <xf numFmtId="38" fontId="17" fillId="0" borderId="0" xfId="15" applyNumberFormat="1" applyFont="1" applyAlignment="1">
      <alignment horizontal="center"/>
    </xf>
    <xf numFmtId="165" fontId="7" fillId="0" borderId="0" xfId="15" applyNumberFormat="1" applyFont="1" applyAlignment="1">
      <alignment horizontal="center"/>
    </xf>
    <xf numFmtId="165" fontId="17" fillId="0" borderId="0" xfId="15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11" fillId="0" borderId="0" xfId="15" applyNumberFormat="1" applyFont="1" applyAlignment="1">
      <alignment horizontal="left"/>
    </xf>
    <xf numFmtId="165" fontId="4" fillId="0" borderId="0" xfId="15" applyNumberFormat="1" applyFont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21"/>
  <sheetViews>
    <sheetView tabSelected="1" zoomScale="72" zoomScaleNormal="72" workbookViewId="0" topLeftCell="D34">
      <selection activeCell="N46" sqref="N46"/>
    </sheetView>
  </sheetViews>
  <sheetFormatPr defaultColWidth="9.140625" defaultRowHeight="12.75"/>
  <cols>
    <col min="1" max="1" width="4.421875" style="1" customWidth="1"/>
    <col min="2" max="2" width="3.140625" style="1" customWidth="1"/>
    <col min="3" max="3" width="9.140625" style="2" customWidth="1"/>
    <col min="4" max="4" width="9.140625" style="1" customWidth="1"/>
    <col min="5" max="5" width="25.421875" style="1" customWidth="1"/>
    <col min="6" max="6" width="12.421875" style="1" customWidth="1"/>
    <col min="7" max="7" width="11.57421875" style="5" customWidth="1"/>
    <col min="8" max="8" width="3.57421875" style="1" customWidth="1"/>
    <col min="9" max="9" width="11.57421875" style="4" customWidth="1"/>
    <col min="10" max="10" width="3.8515625" style="1" customWidth="1"/>
    <col min="11" max="11" width="0.13671875" style="1" customWidth="1"/>
    <col min="12" max="12" width="11.57421875" style="5" customWidth="1"/>
    <col min="13" max="13" width="3.28125" style="1" customWidth="1"/>
    <col min="14" max="14" width="12.8515625" style="4" customWidth="1"/>
    <col min="15" max="15" width="4.00390625" style="1" customWidth="1"/>
    <col min="16" max="16384" width="9.140625" style="1" customWidth="1"/>
  </cols>
  <sheetData>
    <row r="3" spans="1:15" ht="18.75">
      <c r="A3" s="6"/>
      <c r="B3" s="6"/>
      <c r="C3" s="128" t="s">
        <v>3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3:15" s="15" customFormat="1" ht="15.75" customHeight="1">
      <c r="C4" s="123" t="s">
        <v>14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3:15" s="15" customFormat="1" ht="15.75" customHeight="1">
      <c r="C5" s="123" t="s">
        <v>4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3:14" s="15" customFormat="1" ht="15.75" customHeight="1">
      <c r="C6" s="79"/>
      <c r="G6" s="80"/>
      <c r="I6" s="61"/>
      <c r="L6" s="80"/>
      <c r="N6" s="61"/>
    </row>
    <row r="7" spans="3:15" s="15" customFormat="1" ht="15.75" customHeight="1">
      <c r="C7" s="123" t="s">
        <v>44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3:15" s="15" customFormat="1" ht="15.75" customHeight="1">
      <c r="C8" s="129" t="s">
        <v>118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3:15" s="15" customFormat="1" ht="15.75" customHeight="1">
      <c r="C9" s="123" t="s">
        <v>13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3:15" s="15" customFormat="1" ht="15.75" customHeight="1"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7:14" s="15" customFormat="1" ht="15.75" customHeight="1">
      <c r="G11" s="80"/>
      <c r="I11" s="61"/>
      <c r="L11" s="80"/>
      <c r="N11" s="61"/>
    </row>
    <row r="12" spans="3:14" s="15" customFormat="1" ht="15.75" customHeight="1">
      <c r="C12" s="46"/>
      <c r="G12" s="127" t="s">
        <v>133</v>
      </c>
      <c r="H12" s="127"/>
      <c r="I12" s="127"/>
      <c r="L12" s="127" t="s">
        <v>134</v>
      </c>
      <c r="M12" s="127"/>
      <c r="N12" s="127"/>
    </row>
    <row r="13" spans="7:14" s="15" customFormat="1" ht="15.75" customHeight="1">
      <c r="G13" s="80"/>
      <c r="I13" s="61"/>
      <c r="L13" s="80"/>
      <c r="N13" s="61"/>
    </row>
    <row r="14" spans="7:14" s="15" customFormat="1" ht="15.75" customHeight="1">
      <c r="G14" s="123" t="s">
        <v>45</v>
      </c>
      <c r="H14" s="124"/>
      <c r="I14" s="124"/>
      <c r="L14" s="123" t="s">
        <v>120</v>
      </c>
      <c r="M14" s="124"/>
      <c r="N14" s="124"/>
    </row>
    <row r="15" spans="7:14" s="15" customFormat="1" ht="15.75">
      <c r="G15" s="125" t="s">
        <v>119</v>
      </c>
      <c r="H15" s="125"/>
      <c r="I15" s="125"/>
      <c r="L15" s="125" t="s">
        <v>119</v>
      </c>
      <c r="M15" s="125"/>
      <c r="N15" s="125"/>
    </row>
    <row r="16" spans="7:14" s="15" customFormat="1" ht="15.75" customHeight="1">
      <c r="G16" s="81">
        <v>2003</v>
      </c>
      <c r="I16" s="81">
        <v>2002</v>
      </c>
      <c r="L16" s="81">
        <v>2003</v>
      </c>
      <c r="N16" s="98">
        <v>2002</v>
      </c>
    </row>
    <row r="17" spans="6:14" s="15" customFormat="1" ht="15.75" customHeight="1">
      <c r="F17" s="71"/>
      <c r="G17" s="82" t="s">
        <v>0</v>
      </c>
      <c r="I17" s="76" t="s">
        <v>0</v>
      </c>
      <c r="L17" s="82" t="s">
        <v>0</v>
      </c>
      <c r="N17" s="76" t="s">
        <v>0</v>
      </c>
    </row>
    <row r="18" spans="7:14" s="15" customFormat="1" ht="15.75" customHeight="1">
      <c r="G18" s="80"/>
      <c r="I18" s="61"/>
      <c r="L18" s="82"/>
      <c r="N18" s="76"/>
    </row>
    <row r="19" spans="3:14" s="15" customFormat="1" ht="15.75" customHeight="1">
      <c r="C19" s="15" t="s">
        <v>46</v>
      </c>
      <c r="G19" s="83">
        <v>2250</v>
      </c>
      <c r="I19" s="84">
        <v>5509</v>
      </c>
      <c r="L19" s="83">
        <v>2250</v>
      </c>
      <c r="N19" s="84">
        <v>5509</v>
      </c>
    </row>
    <row r="20" spans="7:14" s="15" customFormat="1" ht="15.75">
      <c r="G20" s="80"/>
      <c r="I20" s="61"/>
      <c r="L20" s="80"/>
      <c r="N20" s="61"/>
    </row>
    <row r="21" spans="3:14" s="15" customFormat="1" ht="15.75">
      <c r="C21" s="15" t="s">
        <v>47</v>
      </c>
      <c r="G21" s="85">
        <v>-1999</v>
      </c>
      <c r="I21" s="86">
        <v>-4710</v>
      </c>
      <c r="L21" s="85">
        <v>-1999</v>
      </c>
      <c r="N21" s="87">
        <v>-4710</v>
      </c>
    </row>
    <row r="22" spans="7:14" s="15" customFormat="1" ht="15.75">
      <c r="G22" s="83"/>
      <c r="I22" s="88"/>
      <c r="L22" s="83"/>
      <c r="N22" s="89"/>
    </row>
    <row r="23" spans="3:14" s="15" customFormat="1" ht="15.75">
      <c r="C23" s="15" t="s">
        <v>130</v>
      </c>
      <c r="G23" s="83">
        <f>+G19+G21</f>
        <v>251</v>
      </c>
      <c r="I23" s="88">
        <f>+I19+I21</f>
        <v>799</v>
      </c>
      <c r="L23" s="83">
        <f>+L19+L21</f>
        <v>251</v>
      </c>
      <c r="N23" s="89">
        <f>+N19+N21</f>
        <v>799</v>
      </c>
    </row>
    <row r="24" spans="7:14" s="15" customFormat="1" ht="15.75">
      <c r="G24" s="80"/>
      <c r="I24" s="61"/>
      <c r="L24" s="80"/>
      <c r="N24" s="61"/>
    </row>
    <row r="25" spans="3:14" s="15" customFormat="1" ht="15.75">
      <c r="C25" s="15" t="s">
        <v>49</v>
      </c>
      <c r="G25" s="83">
        <v>232</v>
      </c>
      <c r="I25" s="84">
        <v>301</v>
      </c>
      <c r="L25" s="83">
        <v>232</v>
      </c>
      <c r="N25" s="84">
        <v>301</v>
      </c>
    </row>
    <row r="26" spans="7:14" s="15" customFormat="1" ht="15.75">
      <c r="G26" s="83"/>
      <c r="I26" s="84"/>
      <c r="L26" s="83"/>
      <c r="N26" s="84"/>
    </row>
    <row r="27" spans="3:14" s="15" customFormat="1" ht="15.75">
      <c r="C27" s="15" t="s">
        <v>48</v>
      </c>
      <c r="G27" s="85">
        <v>-1341</v>
      </c>
      <c r="I27" s="90">
        <v>-2171</v>
      </c>
      <c r="L27" s="85">
        <v>-1341</v>
      </c>
      <c r="N27" s="90">
        <v>-2171</v>
      </c>
    </row>
    <row r="28" spans="7:14" s="15" customFormat="1" ht="15.75">
      <c r="G28" s="83"/>
      <c r="I28" s="84"/>
      <c r="L28" s="83"/>
      <c r="N28" s="84"/>
    </row>
    <row r="29" spans="3:14" s="15" customFormat="1" ht="15.75">
      <c r="C29" s="15" t="s">
        <v>131</v>
      </c>
      <c r="G29" s="83">
        <f>+G23+G25+G27</f>
        <v>-858</v>
      </c>
      <c r="I29" s="91">
        <f>+I23+I25+I27</f>
        <v>-1071</v>
      </c>
      <c r="L29" s="83">
        <f>+L23+L25+L27</f>
        <v>-858</v>
      </c>
      <c r="N29" s="91">
        <f>+N23+N25+N27</f>
        <v>-1071</v>
      </c>
    </row>
    <row r="30" spans="7:14" s="15" customFormat="1" ht="15.75">
      <c r="G30" s="83"/>
      <c r="I30" s="84"/>
      <c r="L30" s="83"/>
      <c r="N30" s="84"/>
    </row>
    <row r="31" spans="3:14" s="15" customFormat="1" ht="15.75">
      <c r="C31" s="15" t="s">
        <v>50</v>
      </c>
      <c r="G31" s="80">
        <v>-3730</v>
      </c>
      <c r="I31" s="62">
        <v>-3366</v>
      </c>
      <c r="L31" s="80">
        <v>-3730</v>
      </c>
      <c r="N31" s="62">
        <v>-3366</v>
      </c>
    </row>
    <row r="32" spans="7:14" s="15" customFormat="1" ht="15.75">
      <c r="G32" s="80"/>
      <c r="I32" s="61"/>
      <c r="L32" s="80"/>
      <c r="N32" s="61"/>
    </row>
    <row r="33" spans="3:14" s="15" customFormat="1" ht="15.75">
      <c r="C33" s="15" t="s">
        <v>51</v>
      </c>
      <c r="G33" s="80"/>
      <c r="I33" s="61"/>
      <c r="L33" s="80"/>
      <c r="N33" s="61"/>
    </row>
    <row r="34" spans="3:14" s="15" customFormat="1" ht="15.75">
      <c r="C34" s="15" t="s">
        <v>52</v>
      </c>
      <c r="G34" s="85">
        <v>0</v>
      </c>
      <c r="I34" s="118">
        <v>0</v>
      </c>
      <c r="L34" s="85">
        <v>0</v>
      </c>
      <c r="N34" s="70">
        <v>0</v>
      </c>
    </row>
    <row r="35" spans="7:14" s="15" customFormat="1" ht="15.75">
      <c r="G35" s="83"/>
      <c r="I35" s="121"/>
      <c r="L35" s="83"/>
      <c r="N35" s="68"/>
    </row>
    <row r="36" spans="3:14" s="15" customFormat="1" ht="15.75">
      <c r="C36" s="15" t="s">
        <v>137</v>
      </c>
      <c r="G36" s="80"/>
      <c r="I36" s="61"/>
      <c r="L36" s="83"/>
      <c r="N36" s="61"/>
    </row>
    <row r="37" spans="3:14" s="15" customFormat="1" ht="15.75">
      <c r="C37" s="15" t="s">
        <v>138</v>
      </c>
      <c r="G37" s="80">
        <f>+G29+G31+G34</f>
        <v>-4588</v>
      </c>
      <c r="I37" s="62">
        <f>+I29+I31+I34</f>
        <v>-4437</v>
      </c>
      <c r="L37" s="83">
        <f>+L29+L31+L34</f>
        <v>-4588</v>
      </c>
      <c r="N37" s="62">
        <f>+N29+N31+N34</f>
        <v>-4437</v>
      </c>
    </row>
    <row r="38" spans="7:14" s="15" customFormat="1" ht="15.75">
      <c r="G38" s="80"/>
      <c r="I38" s="62"/>
      <c r="L38" s="83"/>
      <c r="N38" s="62"/>
    </row>
    <row r="39" spans="3:14" s="15" customFormat="1" ht="15.75">
      <c r="C39" s="15" t="s">
        <v>138</v>
      </c>
      <c r="G39" s="85">
        <v>2307</v>
      </c>
      <c r="I39" s="70">
        <v>0</v>
      </c>
      <c r="L39" s="85">
        <v>2307</v>
      </c>
      <c r="N39" s="70">
        <v>0</v>
      </c>
    </row>
    <row r="40" spans="7:14" s="15" customFormat="1" ht="15.75">
      <c r="G40" s="80"/>
      <c r="I40" s="62"/>
      <c r="L40" s="83"/>
      <c r="N40" s="62"/>
    </row>
    <row r="41" spans="3:14" s="15" customFormat="1" ht="15.75">
      <c r="C41" s="15" t="s">
        <v>139</v>
      </c>
      <c r="G41" s="80">
        <f>+G37+G39</f>
        <v>-2281</v>
      </c>
      <c r="I41" s="62">
        <f>+I37+I39</f>
        <v>-4437</v>
      </c>
      <c r="L41" s="83">
        <f>+L37+L39</f>
        <v>-2281</v>
      </c>
      <c r="N41" s="62">
        <f>+N37+N39</f>
        <v>-4437</v>
      </c>
    </row>
    <row r="42" spans="7:14" s="15" customFormat="1" ht="15.75">
      <c r="G42" s="80"/>
      <c r="I42" s="61"/>
      <c r="L42" s="83"/>
      <c r="N42" s="61"/>
    </row>
    <row r="43" spans="3:14" s="15" customFormat="1" ht="15.75">
      <c r="C43" s="15" t="s">
        <v>53</v>
      </c>
      <c r="G43" s="85">
        <v>0</v>
      </c>
      <c r="I43" s="119">
        <v>0</v>
      </c>
      <c r="L43" s="85">
        <v>0</v>
      </c>
      <c r="N43" s="119">
        <v>0</v>
      </c>
    </row>
    <row r="44" spans="7:14" s="15" customFormat="1" ht="15.75">
      <c r="G44" s="80"/>
      <c r="I44" s="61"/>
      <c r="L44" s="83"/>
      <c r="N44" s="61"/>
    </row>
    <row r="45" spans="3:14" s="15" customFormat="1" ht="16.5" thickBot="1">
      <c r="C45" s="15" t="s">
        <v>121</v>
      </c>
      <c r="G45" s="92">
        <f>+G41+G43</f>
        <v>-2281</v>
      </c>
      <c r="I45" s="93">
        <f>+I41+I43</f>
        <v>-4437</v>
      </c>
      <c r="L45" s="92">
        <f>+L41+L43</f>
        <v>-2281</v>
      </c>
      <c r="N45" s="93">
        <f>+N41+N43</f>
        <v>-4437</v>
      </c>
    </row>
    <row r="46" spans="7:14" s="15" customFormat="1" ht="16.5" thickTop="1">
      <c r="G46" s="80"/>
      <c r="I46" s="61"/>
      <c r="L46" s="83"/>
      <c r="N46" s="61"/>
    </row>
    <row r="47" spans="3:14" s="15" customFormat="1" ht="16.5" thickBot="1">
      <c r="C47" s="15" t="s">
        <v>122</v>
      </c>
      <c r="G47" s="94">
        <f>+G45/60000*100</f>
        <v>-3.8016666666666663</v>
      </c>
      <c r="I47" s="95">
        <f>+I45/60000*100</f>
        <v>-7.3950000000000005</v>
      </c>
      <c r="L47" s="94">
        <f>+L45/60000*100</f>
        <v>-3.8016666666666663</v>
      </c>
      <c r="N47" s="95">
        <f>+N45/60000*100</f>
        <v>-7.3950000000000005</v>
      </c>
    </row>
    <row r="48" spans="2:14" s="15" customFormat="1" ht="16.5" thickBot="1">
      <c r="B48" s="15" t="s">
        <v>54</v>
      </c>
      <c r="C48" s="15" t="s">
        <v>55</v>
      </c>
      <c r="G48" s="96">
        <f>+G45/60000*100</f>
        <v>-3.8016666666666663</v>
      </c>
      <c r="I48" s="97">
        <f>+I45/60000*100</f>
        <v>-7.3950000000000005</v>
      </c>
      <c r="L48" s="96">
        <f>+L45/60000*100</f>
        <v>-3.8016666666666663</v>
      </c>
      <c r="N48" s="97">
        <f>+N45/60000*100</f>
        <v>-7.3950000000000005</v>
      </c>
    </row>
    <row r="49" spans="7:14" s="15" customFormat="1" ht="15.75">
      <c r="G49" s="80"/>
      <c r="I49" s="61"/>
      <c r="L49" s="83"/>
      <c r="N49" s="61"/>
    </row>
    <row r="50" spans="3:14" s="15" customFormat="1" ht="15.75">
      <c r="C50" s="126" t="s">
        <v>68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</row>
    <row r="51" spans="3:14" s="15" customFormat="1" ht="15.75">
      <c r="C51" s="126" t="s">
        <v>123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</row>
    <row r="52" spans="7:14" s="15" customFormat="1" ht="15.75">
      <c r="G52" s="80"/>
      <c r="I52" s="61"/>
      <c r="L52" s="83"/>
      <c r="N52" s="61"/>
    </row>
    <row r="53" spans="7:14" s="15" customFormat="1" ht="15.75">
      <c r="G53" s="80"/>
      <c r="I53" s="61"/>
      <c r="L53" s="83"/>
      <c r="N53" s="61"/>
    </row>
    <row r="54" spans="1:6" ht="15.75">
      <c r="A54" s="15"/>
      <c r="B54" s="15"/>
      <c r="C54" s="15"/>
      <c r="D54" s="15"/>
      <c r="E54" s="15"/>
      <c r="F54" s="15"/>
    </row>
    <row r="55" spans="1:14" ht="15.75">
      <c r="A55" s="48"/>
      <c r="B55" s="48"/>
      <c r="C55" s="48"/>
      <c r="D55" s="48"/>
      <c r="E55" s="48"/>
      <c r="F55" s="48"/>
      <c r="G55" s="8"/>
      <c r="H55" s="14"/>
      <c r="I55" s="23"/>
      <c r="J55" s="14"/>
      <c r="K55" s="14"/>
      <c r="L55" s="8"/>
      <c r="M55" s="14"/>
      <c r="N55" s="59"/>
    </row>
    <row r="56" spans="1:14" ht="15.75">
      <c r="A56" s="48"/>
      <c r="B56" s="48"/>
      <c r="C56" s="48"/>
      <c r="D56" s="48"/>
      <c r="E56" s="48"/>
      <c r="F56" s="48"/>
      <c r="G56" s="8"/>
      <c r="H56" s="14"/>
      <c r="I56" s="13"/>
      <c r="J56" s="14"/>
      <c r="K56" s="14"/>
      <c r="L56" s="8"/>
      <c r="M56" s="14"/>
      <c r="N56" s="13"/>
    </row>
    <row r="57" spans="1:14" ht="15.75">
      <c r="A57" s="48"/>
      <c r="B57" s="48"/>
      <c r="C57" s="48"/>
      <c r="D57" s="48"/>
      <c r="E57" s="48"/>
      <c r="F57" s="48"/>
      <c r="G57" s="8"/>
      <c r="H57" s="14"/>
      <c r="I57" s="13"/>
      <c r="J57" s="14"/>
      <c r="K57" s="14"/>
      <c r="L57" s="8"/>
      <c r="M57" s="14"/>
      <c r="N57" s="13"/>
    </row>
    <row r="58" spans="1:14" ht="15.75">
      <c r="A58" s="48"/>
      <c r="B58" s="48"/>
      <c r="C58" s="48"/>
      <c r="D58" s="48"/>
      <c r="E58" s="48"/>
      <c r="F58" s="48"/>
      <c r="G58" s="8"/>
      <c r="H58" s="14"/>
      <c r="I58" s="13"/>
      <c r="J58" s="14"/>
      <c r="K58" s="14"/>
      <c r="L58" s="8"/>
      <c r="M58" s="14"/>
      <c r="N58" s="13"/>
    </row>
    <row r="59" spans="1:14" ht="15.75">
      <c r="A59" s="48"/>
      <c r="B59" s="48"/>
      <c r="C59" s="48"/>
      <c r="D59" s="48"/>
      <c r="E59" s="48"/>
      <c r="F59" s="48"/>
      <c r="G59" s="8"/>
      <c r="H59" s="14"/>
      <c r="I59" s="13"/>
      <c r="J59" s="14"/>
      <c r="K59" s="14"/>
      <c r="L59" s="8"/>
      <c r="M59" s="14"/>
      <c r="N59" s="13"/>
    </row>
    <row r="60" spans="1:14" ht="15.75">
      <c r="A60" s="48"/>
      <c r="B60" s="48"/>
      <c r="C60" s="48"/>
      <c r="D60" s="48"/>
      <c r="E60" s="48"/>
      <c r="F60" s="48"/>
      <c r="G60" s="8"/>
      <c r="H60" s="14"/>
      <c r="I60" s="49"/>
      <c r="J60" s="14"/>
      <c r="K60" s="14"/>
      <c r="L60" s="8"/>
      <c r="M60" s="14"/>
      <c r="N60" s="49"/>
    </row>
    <row r="61" spans="1:15" ht="15.75">
      <c r="A61" s="48"/>
      <c r="B61" s="48"/>
      <c r="C61" s="48"/>
      <c r="D61" s="48"/>
      <c r="E61" s="48"/>
      <c r="F61" s="48"/>
      <c r="G61" s="8"/>
      <c r="H61" s="14"/>
      <c r="I61" s="13"/>
      <c r="J61" s="14"/>
      <c r="K61" s="14"/>
      <c r="L61" s="8"/>
      <c r="M61" s="14"/>
      <c r="N61" s="13"/>
      <c r="O61" s="14"/>
    </row>
    <row r="62" spans="1:14" ht="15.75">
      <c r="A62" s="48"/>
      <c r="B62" s="48"/>
      <c r="C62" s="48"/>
      <c r="D62" s="48"/>
      <c r="E62" s="48"/>
      <c r="F62" s="48"/>
      <c r="G62" s="8"/>
      <c r="H62" s="14"/>
      <c r="I62" s="49"/>
      <c r="J62" s="14"/>
      <c r="K62" s="14"/>
      <c r="L62" s="8"/>
      <c r="M62" s="14"/>
      <c r="N62" s="49"/>
    </row>
    <row r="63" spans="1:14" ht="15.75">
      <c r="A63" s="48"/>
      <c r="B63" s="48"/>
      <c r="C63" s="48"/>
      <c r="D63" s="48"/>
      <c r="E63" s="48"/>
      <c r="F63" s="48"/>
      <c r="G63" s="8"/>
      <c r="H63" s="14"/>
      <c r="I63" s="13"/>
      <c r="J63" s="14"/>
      <c r="K63" s="14"/>
      <c r="L63" s="8"/>
      <c r="M63" s="14"/>
      <c r="N63" s="13"/>
    </row>
    <row r="64" spans="1:15" ht="15.75">
      <c r="A64" s="48"/>
      <c r="B64" s="48"/>
      <c r="C64" s="48"/>
      <c r="D64" s="48"/>
      <c r="E64" s="48"/>
      <c r="F64" s="48"/>
      <c r="G64" s="8"/>
      <c r="H64" s="14"/>
      <c r="I64" s="50"/>
      <c r="J64" s="14"/>
      <c r="K64" s="14"/>
      <c r="L64" s="8"/>
      <c r="M64" s="14"/>
      <c r="N64" s="58"/>
      <c r="O64" s="14"/>
    </row>
    <row r="65" spans="1:14" ht="15.75">
      <c r="A65" s="48"/>
      <c r="B65" s="48"/>
      <c r="C65" s="48"/>
      <c r="D65" s="48"/>
      <c r="E65" s="48"/>
      <c r="F65" s="48"/>
      <c r="G65" s="8"/>
      <c r="H65" s="14"/>
      <c r="I65" s="49"/>
      <c r="J65" s="14"/>
      <c r="K65" s="14"/>
      <c r="L65" s="8"/>
      <c r="M65" s="14"/>
      <c r="N65" s="49"/>
    </row>
    <row r="66" spans="1:14" ht="15.75">
      <c r="A66" s="48"/>
      <c r="B66" s="48"/>
      <c r="C66" s="48"/>
      <c r="D66" s="48"/>
      <c r="E66" s="48"/>
      <c r="F66" s="48"/>
      <c r="G66" s="8"/>
      <c r="H66" s="14"/>
      <c r="I66" s="23"/>
      <c r="J66" s="14"/>
      <c r="K66" s="14"/>
      <c r="L66" s="8"/>
      <c r="M66" s="14"/>
      <c r="N66" s="23"/>
    </row>
    <row r="67" spans="1:14" ht="15.75">
      <c r="A67" s="48"/>
      <c r="B67" s="48"/>
      <c r="C67" s="48"/>
      <c r="D67" s="48"/>
      <c r="E67" s="48"/>
      <c r="F67" s="48"/>
      <c r="G67" s="8"/>
      <c r="H67" s="14"/>
      <c r="I67" s="49"/>
      <c r="J67" s="14"/>
      <c r="K67" s="14"/>
      <c r="L67" s="8"/>
      <c r="M67" s="14"/>
      <c r="N67" s="49"/>
    </row>
    <row r="68" spans="1:14" ht="15.75">
      <c r="A68" s="48"/>
      <c r="B68" s="48"/>
      <c r="C68" s="48"/>
      <c r="D68" s="48"/>
      <c r="E68" s="48"/>
      <c r="F68" s="48"/>
      <c r="G68" s="8"/>
      <c r="H68" s="14"/>
      <c r="I68" s="23"/>
      <c r="J68" s="14"/>
      <c r="K68" s="14"/>
      <c r="L68" s="8"/>
      <c r="M68" s="14"/>
      <c r="N68" s="23"/>
    </row>
    <row r="69" spans="1:14" ht="15.75">
      <c r="A69" s="48"/>
      <c r="B69" s="48"/>
      <c r="C69" s="48"/>
      <c r="D69" s="48"/>
      <c r="E69" s="48"/>
      <c r="F69" s="48"/>
      <c r="G69" s="8"/>
      <c r="H69" s="14"/>
      <c r="I69" s="23"/>
      <c r="J69" s="14"/>
      <c r="K69" s="14"/>
      <c r="L69" s="8"/>
      <c r="M69" s="14"/>
      <c r="N69" s="23"/>
    </row>
    <row r="70" spans="1:14" ht="15.75">
      <c r="A70" s="48"/>
      <c r="B70" s="48"/>
      <c r="C70" s="48"/>
      <c r="D70" s="48"/>
      <c r="E70" s="48"/>
      <c r="F70" s="48"/>
      <c r="G70" s="8"/>
      <c r="H70" s="14"/>
      <c r="I70" s="51"/>
      <c r="J70" s="14"/>
      <c r="K70" s="14"/>
      <c r="L70" s="8"/>
      <c r="M70" s="14"/>
      <c r="N70" s="58"/>
    </row>
    <row r="71" spans="1:14" ht="15.75">
      <c r="A71" s="48"/>
      <c r="B71" s="48"/>
      <c r="C71" s="48"/>
      <c r="D71" s="48"/>
      <c r="E71" s="48"/>
      <c r="F71" s="48"/>
      <c r="G71" s="8"/>
      <c r="H71" s="14"/>
      <c r="I71" s="23"/>
      <c r="J71" s="14"/>
      <c r="K71" s="14"/>
      <c r="L71" s="8"/>
      <c r="M71" s="14"/>
      <c r="N71" s="23"/>
    </row>
    <row r="72" spans="1:14" ht="15.75">
      <c r="A72" s="48"/>
      <c r="B72" s="48"/>
      <c r="C72" s="48"/>
      <c r="D72" s="48"/>
      <c r="E72" s="48"/>
      <c r="F72" s="48"/>
      <c r="G72" s="8"/>
      <c r="H72" s="14"/>
      <c r="I72" s="49"/>
      <c r="J72" s="14"/>
      <c r="K72" s="14"/>
      <c r="L72" s="8"/>
      <c r="M72" s="14"/>
      <c r="N72" s="49"/>
    </row>
    <row r="73" spans="1:14" ht="15.75">
      <c r="A73" s="48"/>
      <c r="B73" s="48"/>
      <c r="C73" s="48"/>
      <c r="D73" s="48"/>
      <c r="E73" s="48"/>
      <c r="F73" s="48"/>
      <c r="G73" s="8"/>
      <c r="H73" s="14"/>
      <c r="I73" s="23"/>
      <c r="J73" s="14"/>
      <c r="K73" s="14"/>
      <c r="L73" s="8"/>
      <c r="M73" s="14"/>
      <c r="N73" s="23"/>
    </row>
    <row r="74" spans="1:14" ht="15.75">
      <c r="A74" s="48"/>
      <c r="B74" s="48"/>
      <c r="C74" s="48"/>
      <c r="D74" s="48"/>
      <c r="E74" s="48"/>
      <c r="F74" s="48"/>
      <c r="G74" s="8"/>
      <c r="H74" s="14"/>
      <c r="I74" s="23"/>
      <c r="J74" s="14"/>
      <c r="K74" s="14"/>
      <c r="L74" s="8"/>
      <c r="M74" s="14"/>
      <c r="N74" s="23"/>
    </row>
    <row r="75" spans="1:14" ht="15.75">
      <c r="A75" s="48"/>
      <c r="B75" s="48"/>
      <c r="C75" s="48"/>
      <c r="D75" s="48"/>
      <c r="E75" s="48"/>
      <c r="F75" s="48"/>
      <c r="G75" s="8"/>
      <c r="H75" s="14"/>
      <c r="I75" s="50"/>
      <c r="J75" s="14"/>
      <c r="K75" s="14"/>
      <c r="L75" s="8"/>
      <c r="M75" s="14"/>
      <c r="N75" s="60"/>
    </row>
    <row r="76" spans="1:14" ht="15.75">
      <c r="A76" s="48"/>
      <c r="B76" s="48"/>
      <c r="C76" s="48"/>
      <c r="D76" s="48"/>
      <c r="E76" s="48"/>
      <c r="F76" s="48"/>
      <c r="G76" s="8"/>
      <c r="H76" s="14"/>
      <c r="I76" s="23"/>
      <c r="J76" s="14"/>
      <c r="K76" s="14"/>
      <c r="L76" s="8"/>
      <c r="M76" s="14"/>
      <c r="N76" s="23"/>
    </row>
    <row r="77" spans="1:14" ht="15.75">
      <c r="A77" s="48"/>
      <c r="B77" s="52"/>
      <c r="C77" s="53"/>
      <c r="D77" s="48"/>
      <c r="E77" s="48"/>
      <c r="F77" s="48"/>
      <c r="G77" s="8"/>
      <c r="H77" s="14"/>
      <c r="I77" s="49"/>
      <c r="J77" s="14"/>
      <c r="K77" s="14"/>
      <c r="L77" s="8"/>
      <c r="M77" s="14"/>
      <c r="N77" s="49"/>
    </row>
    <row r="78" spans="1:14" ht="15.75">
      <c r="A78" s="48"/>
      <c r="B78" s="48"/>
      <c r="C78" s="48"/>
      <c r="D78" s="48"/>
      <c r="E78" s="48"/>
      <c r="F78" s="48"/>
      <c r="G78" s="8"/>
      <c r="H78" s="14"/>
      <c r="I78" s="23"/>
      <c r="J78" s="14"/>
      <c r="K78" s="14"/>
      <c r="L78" s="8"/>
      <c r="M78" s="14"/>
      <c r="N78" s="23"/>
    </row>
    <row r="79" spans="1:14" ht="15.75">
      <c r="A79" s="48"/>
      <c r="B79" s="48"/>
      <c r="C79" s="48"/>
      <c r="D79" s="48"/>
      <c r="E79" s="48"/>
      <c r="F79" s="48"/>
      <c r="G79" s="8"/>
      <c r="H79" s="14"/>
      <c r="I79" s="23"/>
      <c r="J79" s="14"/>
      <c r="K79" s="14"/>
      <c r="L79" s="8"/>
      <c r="M79" s="14"/>
      <c r="N79" s="23"/>
    </row>
    <row r="80" spans="1:14" ht="15.75">
      <c r="A80" s="48"/>
      <c r="B80" s="48"/>
      <c r="C80" s="48"/>
      <c r="D80" s="48"/>
      <c r="E80" s="48"/>
      <c r="F80" s="48"/>
      <c r="G80" s="8"/>
      <c r="H80" s="14"/>
      <c r="I80" s="50"/>
      <c r="J80" s="14"/>
      <c r="K80" s="14"/>
      <c r="L80" s="8"/>
      <c r="M80" s="14"/>
      <c r="N80" s="58"/>
    </row>
    <row r="81" spans="1:14" ht="15.75">
      <c r="A81" s="48"/>
      <c r="B81" s="48"/>
      <c r="C81" s="48"/>
      <c r="D81" s="48"/>
      <c r="E81" s="48"/>
      <c r="F81" s="48"/>
      <c r="G81" s="8"/>
      <c r="H81" s="14"/>
      <c r="I81" s="23"/>
      <c r="J81" s="14"/>
      <c r="K81" s="14"/>
      <c r="L81" s="8"/>
      <c r="M81" s="14"/>
      <c r="N81" s="23"/>
    </row>
    <row r="82" spans="1:14" ht="15.75">
      <c r="A82" s="48"/>
      <c r="B82" s="48"/>
      <c r="C82" s="48"/>
      <c r="D82" s="48"/>
      <c r="E82" s="48"/>
      <c r="F82" s="48"/>
      <c r="G82" s="8"/>
      <c r="H82" s="14"/>
      <c r="I82" s="49"/>
      <c r="J82" s="14"/>
      <c r="K82" s="14"/>
      <c r="L82" s="8"/>
      <c r="M82" s="14"/>
      <c r="N82" s="49"/>
    </row>
    <row r="83" spans="1:14" ht="15.75">
      <c r="A83" s="48"/>
      <c r="B83" s="48"/>
      <c r="C83" s="48"/>
      <c r="D83" s="48"/>
      <c r="E83" s="48"/>
      <c r="F83" s="48"/>
      <c r="G83" s="8"/>
      <c r="H83" s="14"/>
      <c r="I83" s="23"/>
      <c r="J83" s="14"/>
      <c r="K83" s="14"/>
      <c r="L83" s="8"/>
      <c r="M83" s="14"/>
      <c r="N83" s="23"/>
    </row>
    <row r="84" spans="1:14" ht="15.75">
      <c r="A84" s="48"/>
      <c r="B84" s="48"/>
      <c r="C84" s="48"/>
      <c r="D84" s="48"/>
      <c r="E84" s="48"/>
      <c r="F84" s="48"/>
      <c r="G84" s="8"/>
      <c r="H84" s="14"/>
      <c r="I84" s="23"/>
      <c r="J84" s="14"/>
      <c r="K84" s="14"/>
      <c r="L84" s="8"/>
      <c r="M84" s="14"/>
      <c r="N84" s="23"/>
    </row>
    <row r="85" spans="1:14" ht="15.75">
      <c r="A85" s="48"/>
      <c r="B85" s="48"/>
      <c r="C85" s="48"/>
      <c r="D85" s="48"/>
      <c r="E85" s="48"/>
      <c r="F85" s="48"/>
      <c r="G85" s="8"/>
      <c r="H85" s="14"/>
      <c r="I85" s="50"/>
      <c r="J85" s="14"/>
      <c r="K85" s="14"/>
      <c r="L85" s="8"/>
      <c r="M85" s="14"/>
      <c r="N85" s="58"/>
    </row>
    <row r="86" spans="1:14" ht="15.75">
      <c r="A86" s="48"/>
      <c r="B86" s="48"/>
      <c r="C86" s="48"/>
      <c r="D86" s="48"/>
      <c r="E86" s="48"/>
      <c r="F86" s="48"/>
      <c r="G86" s="8"/>
      <c r="H86" s="14"/>
      <c r="I86" s="50"/>
      <c r="J86" s="14"/>
      <c r="K86" s="14"/>
      <c r="L86" s="8"/>
      <c r="M86" s="14"/>
      <c r="N86" s="58"/>
    </row>
    <row r="87" spans="1:14" ht="15.75">
      <c r="A87" s="48"/>
      <c r="B87" s="48"/>
      <c r="C87" s="48"/>
      <c r="D87" s="48"/>
      <c r="E87" s="48"/>
      <c r="F87" s="48"/>
      <c r="G87" s="8"/>
      <c r="H87" s="14"/>
      <c r="I87" s="50"/>
      <c r="J87" s="14"/>
      <c r="K87" s="14"/>
      <c r="L87" s="8"/>
      <c r="M87" s="14"/>
      <c r="N87" s="58"/>
    </row>
    <row r="88" spans="1:14" ht="15.75">
      <c r="A88" s="48"/>
      <c r="B88" s="48"/>
      <c r="C88" s="48"/>
      <c r="D88" s="48"/>
      <c r="E88" s="48"/>
      <c r="F88" s="48"/>
      <c r="G88" s="8"/>
      <c r="H88" s="14"/>
      <c r="I88" s="50"/>
      <c r="J88" s="14"/>
      <c r="K88" s="14"/>
      <c r="L88" s="8"/>
      <c r="M88" s="14"/>
      <c r="N88" s="58"/>
    </row>
    <row r="89" spans="1:14" ht="15.75">
      <c r="A89" s="48"/>
      <c r="B89" s="48"/>
      <c r="C89" s="48"/>
      <c r="D89" s="48"/>
      <c r="E89" s="48"/>
      <c r="F89" s="48"/>
      <c r="G89" s="8"/>
      <c r="H89" s="14"/>
      <c r="I89" s="50"/>
      <c r="J89" s="14"/>
      <c r="K89" s="14"/>
      <c r="L89" s="8"/>
      <c r="M89" s="14"/>
      <c r="N89" s="58"/>
    </row>
    <row r="90" spans="1:14" ht="15.75">
      <c r="A90" s="48"/>
      <c r="B90" s="48"/>
      <c r="C90" s="48"/>
      <c r="D90" s="48"/>
      <c r="E90" s="48"/>
      <c r="F90" s="48"/>
      <c r="G90" s="8"/>
      <c r="H90" s="14"/>
      <c r="I90" s="23"/>
      <c r="J90" s="14"/>
      <c r="K90" s="14"/>
      <c r="L90" s="8"/>
      <c r="M90" s="14"/>
      <c r="N90" s="23"/>
    </row>
    <row r="91" spans="1:14" ht="15.75">
      <c r="A91" s="48"/>
      <c r="B91" s="48"/>
      <c r="C91" s="48"/>
      <c r="D91" s="48"/>
      <c r="E91" s="48"/>
      <c r="F91" s="48"/>
      <c r="G91" s="8"/>
      <c r="H91" s="14"/>
      <c r="I91" s="23"/>
      <c r="J91" s="14"/>
      <c r="K91" s="14"/>
      <c r="L91" s="8"/>
      <c r="M91" s="14"/>
      <c r="N91" s="23"/>
    </row>
    <row r="92" spans="1:14" ht="15.75">
      <c r="A92" s="48"/>
      <c r="B92" s="48"/>
      <c r="C92" s="48"/>
      <c r="D92" s="48"/>
      <c r="E92" s="48"/>
      <c r="F92" s="48"/>
      <c r="G92" s="8"/>
      <c r="H92" s="14"/>
      <c r="I92" s="50"/>
      <c r="J92" s="14"/>
      <c r="K92" s="14"/>
      <c r="L92" s="8"/>
      <c r="M92" s="14"/>
      <c r="N92" s="54"/>
    </row>
    <row r="93" spans="1:14" ht="15.75">
      <c r="A93" s="48"/>
      <c r="B93" s="48"/>
      <c r="C93" s="48"/>
      <c r="D93" s="48"/>
      <c r="E93" s="48"/>
      <c r="F93" s="48"/>
      <c r="G93" s="8"/>
      <c r="H93" s="14"/>
      <c r="I93" s="23"/>
      <c r="J93" s="14"/>
      <c r="K93" s="14"/>
      <c r="L93" s="8"/>
      <c r="M93" s="14"/>
      <c r="N93" s="23"/>
    </row>
    <row r="94" spans="1:14" ht="15.75">
      <c r="A94" s="48"/>
      <c r="B94" s="48"/>
      <c r="C94" s="48"/>
      <c r="D94" s="48"/>
      <c r="E94" s="48"/>
      <c r="F94" s="48"/>
      <c r="G94" s="8"/>
      <c r="H94" s="14"/>
      <c r="I94" s="23"/>
      <c r="J94" s="14"/>
      <c r="K94" s="14"/>
      <c r="L94" s="8"/>
      <c r="M94" s="14"/>
      <c r="N94" s="23"/>
    </row>
    <row r="95" spans="1:14" ht="15.75">
      <c r="A95" s="48"/>
      <c r="B95" s="48"/>
      <c r="C95" s="48"/>
      <c r="D95" s="48"/>
      <c r="E95" s="48"/>
      <c r="F95" s="48"/>
      <c r="G95" s="8"/>
      <c r="H95" s="14"/>
      <c r="I95" s="23"/>
      <c r="J95" s="14"/>
      <c r="K95" s="14"/>
      <c r="L95" s="8"/>
      <c r="M95" s="14"/>
      <c r="N95" s="23"/>
    </row>
    <row r="96" spans="1:14" ht="15.75">
      <c r="A96" s="48"/>
      <c r="B96" s="48"/>
      <c r="C96" s="31"/>
      <c r="D96" s="14"/>
      <c r="E96" s="14"/>
      <c r="F96" s="14"/>
      <c r="G96" s="8"/>
      <c r="H96" s="14"/>
      <c r="I96" s="13"/>
      <c r="J96" s="14"/>
      <c r="K96" s="14"/>
      <c r="L96" s="8"/>
      <c r="M96" s="14"/>
      <c r="N96" s="13"/>
    </row>
    <row r="97" spans="1:14" ht="15.75">
      <c r="A97" s="48"/>
      <c r="B97" s="48"/>
      <c r="C97" s="28"/>
      <c r="D97" s="14"/>
      <c r="E97" s="14"/>
      <c r="F97" s="14"/>
      <c r="G97" s="8"/>
      <c r="H97" s="14"/>
      <c r="I97" s="13"/>
      <c r="J97" s="14"/>
      <c r="K97" s="14"/>
      <c r="L97" s="8"/>
      <c r="M97" s="14"/>
      <c r="N97" s="13"/>
    </row>
    <row r="98" spans="1:14" ht="15.75">
      <c r="A98" s="48"/>
      <c r="B98" s="48"/>
      <c r="C98" s="28"/>
      <c r="D98" s="14"/>
      <c r="E98" s="14"/>
      <c r="F98" s="14"/>
      <c r="G98" s="122"/>
      <c r="H98" s="122"/>
      <c r="I98" s="122"/>
      <c r="J98" s="28"/>
      <c r="K98" s="28"/>
      <c r="L98" s="122"/>
      <c r="M98" s="122"/>
      <c r="N98" s="122"/>
    </row>
    <row r="99" spans="1:14" ht="15.75">
      <c r="A99" s="48"/>
      <c r="B99" s="48"/>
      <c r="C99" s="28"/>
      <c r="D99" s="14"/>
      <c r="E99" s="14"/>
      <c r="F99" s="14"/>
      <c r="G99" s="32"/>
      <c r="H99" s="28"/>
      <c r="I99" s="12"/>
      <c r="J99" s="28"/>
      <c r="K99" s="28"/>
      <c r="L99" s="32"/>
      <c r="M99" s="28"/>
      <c r="N99" s="12"/>
    </row>
    <row r="100" spans="1:14" ht="15.75">
      <c r="A100" s="48"/>
      <c r="B100" s="48"/>
      <c r="C100" s="28"/>
      <c r="D100" s="14"/>
      <c r="E100" s="14"/>
      <c r="F100" s="14"/>
      <c r="G100" s="32"/>
      <c r="H100" s="28"/>
      <c r="I100" s="12"/>
      <c r="J100" s="28"/>
      <c r="K100" s="28"/>
      <c r="L100" s="32"/>
      <c r="M100" s="28"/>
      <c r="N100" s="12"/>
    </row>
    <row r="101" spans="1:14" ht="15.75">
      <c r="A101" s="48"/>
      <c r="B101" s="48"/>
      <c r="C101" s="28"/>
      <c r="D101" s="14"/>
      <c r="E101" s="14"/>
      <c r="F101" s="14"/>
      <c r="G101" s="32"/>
      <c r="H101" s="28"/>
      <c r="I101" s="12"/>
      <c r="J101" s="28"/>
      <c r="K101" s="28"/>
      <c r="L101" s="32"/>
      <c r="M101" s="28"/>
      <c r="N101" s="12"/>
    </row>
    <row r="102" spans="1:14" ht="15.75">
      <c r="A102" s="48"/>
      <c r="B102" s="48"/>
      <c r="C102" s="28"/>
      <c r="D102" s="14"/>
      <c r="E102" s="14"/>
      <c r="F102" s="14"/>
      <c r="G102" s="32"/>
      <c r="H102" s="28"/>
      <c r="I102" s="12"/>
      <c r="J102" s="28"/>
      <c r="K102" s="28"/>
      <c r="L102" s="32"/>
      <c r="M102" s="28"/>
      <c r="N102" s="12"/>
    </row>
    <row r="103" spans="1:14" ht="15.75">
      <c r="A103" s="48"/>
      <c r="B103" s="48"/>
      <c r="C103" s="28"/>
      <c r="D103" s="14"/>
      <c r="E103" s="14"/>
      <c r="F103" s="14"/>
      <c r="G103" s="32"/>
      <c r="H103" s="28"/>
      <c r="I103" s="12"/>
      <c r="J103" s="28"/>
      <c r="K103" s="28"/>
      <c r="L103" s="32"/>
      <c r="M103" s="28"/>
      <c r="N103" s="12"/>
    </row>
    <row r="104" spans="1:14" ht="15.75">
      <c r="A104" s="48"/>
      <c r="B104" s="48"/>
      <c r="C104" s="28"/>
      <c r="D104" s="14"/>
      <c r="E104" s="14"/>
      <c r="F104" s="14"/>
      <c r="G104" s="8"/>
      <c r="H104" s="14"/>
      <c r="I104" s="13"/>
      <c r="J104" s="14"/>
      <c r="K104" s="14"/>
      <c r="L104" s="55"/>
      <c r="M104" s="14"/>
      <c r="N104" s="25"/>
    </row>
    <row r="105" spans="1:14" ht="12.75">
      <c r="A105" s="14"/>
      <c r="B105" s="14"/>
      <c r="C105" s="14"/>
      <c r="D105" s="14"/>
      <c r="E105" s="14"/>
      <c r="F105" s="14"/>
      <c r="G105" s="8"/>
      <c r="H105" s="14"/>
      <c r="I105" s="13"/>
      <c r="J105" s="14"/>
      <c r="K105" s="14"/>
      <c r="L105" s="8"/>
      <c r="M105" s="14"/>
      <c r="N105" s="13"/>
    </row>
    <row r="106" spans="1:14" ht="15.75">
      <c r="A106" s="48"/>
      <c r="B106" s="48"/>
      <c r="C106" s="48"/>
      <c r="D106" s="48"/>
      <c r="E106" s="48"/>
      <c r="F106" s="48"/>
      <c r="G106" s="8"/>
      <c r="H106" s="14"/>
      <c r="I106" s="13"/>
      <c r="J106" s="14"/>
      <c r="K106" s="14"/>
      <c r="L106" s="8"/>
      <c r="M106" s="14"/>
      <c r="N106" s="13"/>
    </row>
    <row r="107" spans="1:14" ht="15.75">
      <c r="A107" s="48"/>
      <c r="B107" s="48"/>
      <c r="C107" s="48"/>
      <c r="D107" s="48"/>
      <c r="E107" s="48"/>
      <c r="F107" s="48"/>
      <c r="G107" s="8"/>
      <c r="H107" s="14"/>
      <c r="I107" s="13"/>
      <c r="J107" s="14"/>
      <c r="K107" s="14"/>
      <c r="L107" s="8"/>
      <c r="M107" s="14"/>
      <c r="N107" s="13"/>
    </row>
    <row r="108" spans="1:14" ht="15.75">
      <c r="A108" s="48"/>
      <c r="B108" s="48"/>
      <c r="C108" s="48"/>
      <c r="D108" s="48"/>
      <c r="E108" s="48"/>
      <c r="F108" s="48"/>
      <c r="G108" s="8"/>
      <c r="H108" s="14"/>
      <c r="I108" s="13"/>
      <c r="J108" s="14"/>
      <c r="K108" s="14"/>
      <c r="L108" s="8"/>
      <c r="M108" s="14"/>
      <c r="N108" s="13"/>
    </row>
    <row r="109" spans="1:14" ht="15.75">
      <c r="A109" s="48"/>
      <c r="B109" s="48"/>
      <c r="C109" s="48"/>
      <c r="D109" s="48"/>
      <c r="E109" s="48"/>
      <c r="F109" s="48"/>
      <c r="G109" s="8"/>
      <c r="H109" s="14"/>
      <c r="I109" s="13"/>
      <c r="J109" s="14"/>
      <c r="K109" s="14"/>
      <c r="L109" s="8"/>
      <c r="M109" s="14"/>
      <c r="N109" s="13"/>
    </row>
    <row r="110" spans="1:14" ht="15.75">
      <c r="A110" s="48"/>
      <c r="B110" s="48"/>
      <c r="C110" s="48"/>
      <c r="D110" s="48"/>
      <c r="E110" s="48"/>
      <c r="F110" s="48"/>
      <c r="G110" s="47"/>
      <c r="H110" s="14"/>
      <c r="I110" s="56"/>
      <c r="J110" s="14"/>
      <c r="K110" s="14"/>
      <c r="L110" s="47"/>
      <c r="M110" s="14"/>
      <c r="N110" s="49"/>
    </row>
    <row r="111" spans="1:14" ht="15.75">
      <c r="A111" s="48"/>
      <c r="B111" s="48"/>
      <c r="C111" s="48"/>
      <c r="D111" s="48"/>
      <c r="E111" s="48"/>
      <c r="F111" s="48"/>
      <c r="G111" s="8"/>
      <c r="H111" s="14"/>
      <c r="I111" s="13"/>
      <c r="J111" s="14"/>
      <c r="K111" s="14"/>
      <c r="L111" s="8"/>
      <c r="M111" s="14"/>
      <c r="N111" s="13"/>
    </row>
    <row r="112" spans="1:14" ht="15.75">
      <c r="A112" s="48"/>
      <c r="B112" s="48"/>
      <c r="C112" s="48"/>
      <c r="D112" s="48"/>
      <c r="E112" s="48"/>
      <c r="F112" s="48"/>
      <c r="G112" s="8"/>
      <c r="H112" s="14"/>
      <c r="I112" s="13"/>
      <c r="J112" s="14"/>
      <c r="K112" s="14"/>
      <c r="L112" s="8"/>
      <c r="M112" s="14"/>
      <c r="N112" s="13"/>
    </row>
    <row r="113" spans="1:14" ht="15.75">
      <c r="A113" s="48"/>
      <c r="B113" s="48"/>
      <c r="C113" s="48"/>
      <c r="D113" s="48"/>
      <c r="E113" s="48"/>
      <c r="F113" s="48"/>
      <c r="G113" s="47"/>
      <c r="H113" s="14"/>
      <c r="I113" s="56"/>
      <c r="J113" s="14"/>
      <c r="K113" s="14"/>
      <c r="L113" s="47"/>
      <c r="M113" s="14"/>
      <c r="N113" s="49"/>
    </row>
    <row r="114" spans="1:14" ht="15.75">
      <c r="A114" s="48"/>
      <c r="B114" s="48"/>
      <c r="C114" s="48"/>
      <c r="D114" s="48"/>
      <c r="E114" s="48"/>
      <c r="F114" s="48"/>
      <c r="G114" s="8"/>
      <c r="H114" s="14"/>
      <c r="I114" s="13"/>
      <c r="J114" s="14"/>
      <c r="K114" s="14"/>
      <c r="L114" s="8"/>
      <c r="M114" s="14"/>
      <c r="N114" s="13"/>
    </row>
    <row r="115" spans="1:14" ht="15.75">
      <c r="A115" s="48"/>
      <c r="B115" s="48"/>
      <c r="C115" s="48"/>
      <c r="D115" s="48"/>
      <c r="E115" s="48"/>
      <c r="F115" s="48"/>
      <c r="G115" s="8"/>
      <c r="H115" s="14"/>
      <c r="I115" s="13"/>
      <c r="J115" s="14"/>
      <c r="K115" s="14"/>
      <c r="L115" s="8"/>
      <c r="M115" s="14"/>
      <c r="N115" s="13"/>
    </row>
    <row r="116" spans="1:14" ht="15.75">
      <c r="A116" s="48"/>
      <c r="B116" s="48"/>
      <c r="C116" s="48"/>
      <c r="D116" s="48"/>
      <c r="E116" s="48"/>
      <c r="F116" s="48"/>
      <c r="G116" s="8"/>
      <c r="H116" s="14"/>
      <c r="I116" s="13"/>
      <c r="J116" s="14"/>
      <c r="K116" s="14"/>
      <c r="L116" s="8"/>
      <c r="M116" s="14"/>
      <c r="N116" s="13"/>
    </row>
    <row r="117" spans="1:14" ht="15.75">
      <c r="A117" s="14"/>
      <c r="B117" s="14"/>
      <c r="C117" s="57"/>
      <c r="D117" s="14"/>
      <c r="E117" s="14"/>
      <c r="F117" s="14"/>
      <c r="G117" s="8"/>
      <c r="H117" s="14"/>
      <c r="I117" s="13"/>
      <c r="J117" s="14"/>
      <c r="K117" s="14"/>
      <c r="L117" s="8"/>
      <c r="M117" s="14"/>
      <c r="N117" s="13"/>
    </row>
    <row r="118" spans="1:14" ht="15.75">
      <c r="A118" s="14"/>
      <c r="B118" s="14"/>
      <c r="C118" s="48"/>
      <c r="D118" s="14"/>
      <c r="E118" s="14"/>
      <c r="F118" s="14"/>
      <c r="G118" s="8"/>
      <c r="H118" s="14"/>
      <c r="I118" s="13"/>
      <c r="J118" s="14"/>
      <c r="K118" s="14"/>
      <c r="L118" s="8"/>
      <c r="M118" s="14"/>
      <c r="N118" s="13"/>
    </row>
    <row r="119" spans="1:14" ht="15.75">
      <c r="A119" s="14"/>
      <c r="B119" s="14"/>
      <c r="C119" s="28"/>
      <c r="D119" s="14"/>
      <c r="E119" s="14"/>
      <c r="F119" s="48"/>
      <c r="G119" s="8"/>
      <c r="H119" s="14"/>
      <c r="I119" s="13"/>
      <c r="J119" s="14"/>
      <c r="K119" s="14"/>
      <c r="L119" s="8"/>
      <c r="M119" s="14"/>
      <c r="N119" s="13"/>
    </row>
    <row r="120" spans="1:14" ht="12.75">
      <c r="A120" s="14"/>
      <c r="B120" s="14"/>
      <c r="C120" s="28"/>
      <c r="D120" s="14"/>
      <c r="E120" s="14"/>
      <c r="F120" s="14"/>
      <c r="G120" s="8"/>
      <c r="H120" s="14"/>
      <c r="I120" s="13"/>
      <c r="J120" s="14"/>
      <c r="K120" s="14"/>
      <c r="L120" s="8"/>
      <c r="M120" s="14"/>
      <c r="N120" s="13"/>
    </row>
    <row r="121" spans="1:14" ht="12.75">
      <c r="A121" s="14"/>
      <c r="B121" s="14"/>
      <c r="C121" s="28"/>
      <c r="D121" s="14"/>
      <c r="E121" s="14"/>
      <c r="F121" s="14"/>
      <c r="G121" s="8"/>
      <c r="H121" s="14"/>
      <c r="I121" s="13"/>
      <c r="J121" s="14"/>
      <c r="K121" s="14"/>
      <c r="L121" s="8"/>
      <c r="M121" s="14"/>
      <c r="N121" s="13"/>
    </row>
  </sheetData>
  <mergeCells count="16">
    <mergeCell ref="L12:N12"/>
    <mergeCell ref="G12:I12"/>
    <mergeCell ref="C3:O3"/>
    <mergeCell ref="C5:O5"/>
    <mergeCell ref="C8:O8"/>
    <mergeCell ref="C9:O9"/>
    <mergeCell ref="C4:O4"/>
    <mergeCell ref="C7:O7"/>
    <mergeCell ref="G98:I98"/>
    <mergeCell ref="L98:N98"/>
    <mergeCell ref="G14:I14"/>
    <mergeCell ref="L14:N14"/>
    <mergeCell ref="G15:I15"/>
    <mergeCell ref="L15:N15"/>
    <mergeCell ref="C50:N50"/>
    <mergeCell ref="C51:N51"/>
  </mergeCells>
  <printOptions/>
  <pageMargins left="0.49" right="0.23" top="0.66" bottom="1.4" header="0.25" footer="0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8"/>
  <sheetViews>
    <sheetView zoomScale="72" zoomScaleNormal="72" workbookViewId="0" topLeftCell="A32">
      <selection activeCell="F33" sqref="F33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9.140625" style="2" customWidth="1"/>
    <col min="4" max="4" width="31.00390625" style="1" customWidth="1"/>
    <col min="5" max="5" width="13.421875" style="1" customWidth="1"/>
    <col min="6" max="6" width="20.7109375" style="4" customWidth="1"/>
    <col min="7" max="7" width="6.7109375" style="1" customWidth="1"/>
    <col min="8" max="8" width="19.7109375" style="4" customWidth="1"/>
    <col min="9" max="9" width="0.2890625" style="1" customWidth="1"/>
    <col min="10" max="10" width="7.140625" style="1" customWidth="1"/>
    <col min="11" max="11" width="14.57421875" style="1" customWidth="1"/>
    <col min="12" max="16384" width="9.140625" style="1" customWidth="1"/>
  </cols>
  <sheetData>
    <row r="3" spans="3:9" ht="19.5" customHeight="1">
      <c r="C3" s="131" t="s">
        <v>3</v>
      </c>
      <c r="D3" s="131"/>
      <c r="E3" s="131"/>
      <c r="F3" s="131"/>
      <c r="G3" s="131"/>
      <c r="H3" s="131"/>
      <c r="I3" s="131"/>
    </row>
    <row r="4" spans="3:9" s="15" customFormat="1" ht="15.75">
      <c r="C4" s="132" t="s">
        <v>15</v>
      </c>
      <c r="D4" s="132"/>
      <c r="E4" s="132"/>
      <c r="F4" s="132"/>
      <c r="G4" s="132"/>
      <c r="H4" s="132"/>
      <c r="I4" s="132"/>
    </row>
    <row r="5" spans="3:9" s="15" customFormat="1" ht="15.75">
      <c r="C5" s="132" t="s">
        <v>4</v>
      </c>
      <c r="D5" s="132"/>
      <c r="E5" s="132"/>
      <c r="F5" s="132"/>
      <c r="G5" s="132"/>
      <c r="H5" s="132"/>
      <c r="I5" s="132"/>
    </row>
    <row r="6" spans="3:14" ht="15.75" customHeight="1">
      <c r="C6" s="45"/>
      <c r="D6" s="45"/>
      <c r="E6" s="45"/>
      <c r="F6" s="45"/>
      <c r="G6" s="45"/>
      <c r="H6" s="45"/>
      <c r="I6" s="45"/>
      <c r="J6" s="11"/>
      <c r="K6" s="11"/>
      <c r="L6" s="11"/>
      <c r="M6" s="11"/>
      <c r="N6" s="11"/>
    </row>
    <row r="7" spans="3:14" s="15" customFormat="1" ht="15.75" customHeight="1">
      <c r="C7" s="132" t="s">
        <v>28</v>
      </c>
      <c r="D7" s="132"/>
      <c r="E7" s="132"/>
      <c r="F7" s="132"/>
      <c r="G7" s="132"/>
      <c r="H7" s="132"/>
      <c r="I7" s="132"/>
      <c r="J7" s="71"/>
      <c r="K7" s="71"/>
      <c r="L7" s="71"/>
      <c r="M7" s="71"/>
      <c r="N7" s="71"/>
    </row>
    <row r="8" spans="3:14" s="15" customFormat="1" ht="15.75" customHeight="1">
      <c r="C8" s="130" t="s">
        <v>127</v>
      </c>
      <c r="D8" s="130"/>
      <c r="E8" s="130"/>
      <c r="F8" s="130"/>
      <c r="G8" s="130"/>
      <c r="H8" s="130"/>
      <c r="I8" s="130"/>
      <c r="J8" s="71"/>
      <c r="K8" s="71"/>
      <c r="L8" s="71"/>
      <c r="M8" s="71"/>
      <c r="N8" s="71"/>
    </row>
    <row r="9" spans="3:14" ht="15.75" customHeight="1">
      <c r="C9" s="132" t="s">
        <v>66</v>
      </c>
      <c r="D9" s="132"/>
      <c r="E9" s="132"/>
      <c r="F9" s="132"/>
      <c r="G9" s="132"/>
      <c r="H9" s="132"/>
      <c r="I9" s="11"/>
      <c r="J9" s="11"/>
      <c r="K9" s="11"/>
      <c r="L9" s="11"/>
      <c r="M9" s="11"/>
      <c r="N9" s="11"/>
    </row>
    <row r="10" spans="6:11" ht="15.75" customHeight="1">
      <c r="F10" s="3"/>
      <c r="H10" s="3"/>
      <c r="K10" s="12"/>
    </row>
    <row r="11" spans="6:11" s="15" customFormat="1" ht="15.75">
      <c r="F11" s="72" t="s">
        <v>109</v>
      </c>
      <c r="H11" s="72" t="s">
        <v>29</v>
      </c>
      <c r="K11" s="73"/>
    </row>
    <row r="12" spans="6:11" s="15" customFormat="1" ht="15.75">
      <c r="F12" s="74" t="s">
        <v>128</v>
      </c>
      <c r="H12" s="72" t="s">
        <v>105</v>
      </c>
      <c r="K12" s="73"/>
    </row>
    <row r="13" spans="6:11" s="15" customFormat="1" ht="15.75">
      <c r="F13" s="75"/>
      <c r="H13" s="76" t="s">
        <v>26</v>
      </c>
      <c r="K13" s="73"/>
    </row>
    <row r="14" spans="5:11" s="15" customFormat="1" ht="15.75">
      <c r="E14" s="71"/>
      <c r="F14" s="76" t="s">
        <v>0</v>
      </c>
      <c r="H14" s="76" t="s">
        <v>0</v>
      </c>
      <c r="K14" s="73"/>
    </row>
    <row r="15" spans="6:11" s="15" customFormat="1" ht="15.75">
      <c r="F15" s="76"/>
      <c r="H15" s="76"/>
      <c r="K15" s="69"/>
    </row>
    <row r="16" spans="2:11" s="15" customFormat="1" ht="15.75">
      <c r="B16" s="46" t="s">
        <v>39</v>
      </c>
      <c r="F16" s="61">
        <v>32276</v>
      </c>
      <c r="H16" s="61">
        <v>33066</v>
      </c>
      <c r="K16" s="69"/>
    </row>
    <row r="17" spans="6:11" s="15" customFormat="1" ht="15.75">
      <c r="F17" s="61"/>
      <c r="H17" s="61"/>
      <c r="K17" s="69"/>
    </row>
    <row r="18" spans="2:11" s="15" customFormat="1" ht="15.75">
      <c r="B18" s="46" t="s">
        <v>40</v>
      </c>
      <c r="F18" s="61">
        <v>348</v>
      </c>
      <c r="H18" s="61">
        <v>348</v>
      </c>
      <c r="K18" s="69"/>
    </row>
    <row r="19" spans="6:11" s="15" customFormat="1" ht="15.75">
      <c r="F19" s="61"/>
      <c r="H19" s="61"/>
      <c r="K19" s="69"/>
    </row>
    <row r="20" spans="6:11" s="15" customFormat="1" ht="15.75">
      <c r="F20" s="61"/>
      <c r="H20" s="61"/>
      <c r="K20" s="69"/>
    </row>
    <row r="21" spans="2:11" s="15" customFormat="1" ht="15.75">
      <c r="B21" s="46" t="s">
        <v>41</v>
      </c>
      <c r="F21" s="61"/>
      <c r="H21" s="61"/>
      <c r="K21" s="69"/>
    </row>
    <row r="22" spans="2:11" s="15" customFormat="1" ht="15.75">
      <c r="B22" s="15" t="s">
        <v>30</v>
      </c>
      <c r="F22" s="63">
        <f>144308-134622</f>
        <v>9686</v>
      </c>
      <c r="H22" s="63">
        <v>7513</v>
      </c>
      <c r="K22" s="69"/>
    </row>
    <row r="23" spans="2:11" s="15" customFormat="1" ht="15.75">
      <c r="B23" s="15" t="s">
        <v>31</v>
      </c>
      <c r="F23" s="64">
        <v>9215</v>
      </c>
      <c r="H23" s="64">
        <v>10823</v>
      </c>
      <c r="K23" s="69"/>
    </row>
    <row r="24" spans="2:11" s="15" customFormat="1" ht="15.75">
      <c r="B24" s="15" t="s">
        <v>34</v>
      </c>
      <c r="F24" s="64">
        <v>966</v>
      </c>
      <c r="G24" s="77"/>
      <c r="H24" s="64">
        <v>796</v>
      </c>
      <c r="K24" s="69"/>
    </row>
    <row r="25" spans="2:11" s="15" customFormat="1" ht="15.75">
      <c r="B25" s="15" t="s">
        <v>32</v>
      </c>
      <c r="F25" s="64">
        <v>140</v>
      </c>
      <c r="H25" s="64">
        <v>200</v>
      </c>
      <c r="K25" s="69"/>
    </row>
    <row r="26" spans="2:11" s="15" customFormat="1" ht="15.75">
      <c r="B26" s="16"/>
      <c r="F26" s="65">
        <f>SUM(F22:F25)</f>
        <v>20007</v>
      </c>
      <c r="H26" s="65">
        <f>SUM(H22:H25)</f>
        <v>19332</v>
      </c>
      <c r="K26" s="69"/>
    </row>
    <row r="27" spans="2:11" s="15" customFormat="1" ht="15.75">
      <c r="B27" s="46" t="s">
        <v>42</v>
      </c>
      <c r="F27" s="64"/>
      <c r="H27" s="64"/>
      <c r="K27" s="69"/>
    </row>
    <row r="28" spans="2:11" s="15" customFormat="1" ht="15.75">
      <c r="B28" s="15" t="s">
        <v>1</v>
      </c>
      <c r="F28" s="64">
        <v>47455</v>
      </c>
      <c r="H28" s="64">
        <v>49286</v>
      </c>
      <c r="K28" s="69"/>
    </row>
    <row r="29" spans="2:11" s="15" customFormat="1" ht="15.75">
      <c r="B29" s="15" t="s">
        <v>2</v>
      </c>
      <c r="F29" s="64">
        <f>120614+13141-14</f>
        <v>133741</v>
      </c>
      <c r="H29" s="64">
        <v>131315</v>
      </c>
      <c r="K29" s="69"/>
    </row>
    <row r="30" spans="2:11" s="15" customFormat="1" ht="15.75">
      <c r="B30" s="15" t="s">
        <v>11</v>
      </c>
      <c r="F30" s="64">
        <v>64</v>
      </c>
      <c r="H30" s="64">
        <v>64</v>
      </c>
      <c r="K30" s="69"/>
    </row>
    <row r="31" spans="2:11" s="15" customFormat="1" ht="15.75">
      <c r="B31" s="15" t="s">
        <v>10</v>
      </c>
      <c r="F31" s="64">
        <v>2808</v>
      </c>
      <c r="H31" s="64">
        <v>2808</v>
      </c>
      <c r="K31" s="69"/>
    </row>
    <row r="32" spans="2:11" s="15" customFormat="1" ht="15.75">
      <c r="B32" s="15" t="s">
        <v>33</v>
      </c>
      <c r="F32" s="64">
        <f>16180+42301+14</f>
        <v>58495</v>
      </c>
      <c r="H32" s="64">
        <v>56924</v>
      </c>
      <c r="K32" s="69"/>
    </row>
    <row r="33" spans="2:11" s="15" customFormat="1" ht="15.75">
      <c r="B33" s="15" t="s">
        <v>12</v>
      </c>
      <c r="F33" s="66">
        <v>25566</v>
      </c>
      <c r="H33" s="64">
        <v>25566</v>
      </c>
      <c r="K33" s="69"/>
    </row>
    <row r="34" spans="2:11" s="15" customFormat="1" ht="15.75">
      <c r="B34" s="16"/>
      <c r="F34" s="65">
        <f>SUM(F28:F33)</f>
        <v>268129</v>
      </c>
      <c r="H34" s="65">
        <f>SUM(H28:H33)</f>
        <v>265963</v>
      </c>
      <c r="K34" s="69"/>
    </row>
    <row r="35" spans="6:11" s="15" customFormat="1" ht="15.75">
      <c r="F35" s="61"/>
      <c r="H35" s="61"/>
      <c r="K35" s="69"/>
    </row>
    <row r="36" spans="2:11" s="15" customFormat="1" ht="15.75">
      <c r="B36" s="46" t="s">
        <v>43</v>
      </c>
      <c r="F36" s="62">
        <f>+F26-F34</f>
        <v>-248122</v>
      </c>
      <c r="H36" s="62">
        <f>+H26-H34</f>
        <v>-246631</v>
      </c>
      <c r="K36" s="69"/>
    </row>
    <row r="37" spans="6:11" s="15" customFormat="1" ht="15.75">
      <c r="F37" s="61"/>
      <c r="H37" s="61"/>
      <c r="K37" s="69"/>
    </row>
    <row r="38" spans="6:11" s="15" customFormat="1" ht="16.5" thickBot="1">
      <c r="F38" s="67">
        <f>+F16+F18+F36</f>
        <v>-215498</v>
      </c>
      <c r="H38" s="67">
        <f>+H16+H18+H36</f>
        <v>-213217</v>
      </c>
      <c r="K38" s="69"/>
    </row>
    <row r="39" spans="2:11" s="15" customFormat="1" ht="16.5" thickTop="1">
      <c r="B39" s="46" t="s">
        <v>35</v>
      </c>
      <c r="F39" s="68"/>
      <c r="H39" s="69"/>
      <c r="K39" s="69"/>
    </row>
    <row r="40" spans="2:11" s="15" customFormat="1" ht="15.75">
      <c r="B40" s="15" t="s">
        <v>36</v>
      </c>
      <c r="F40" s="69">
        <v>60000</v>
      </c>
      <c r="H40" s="69">
        <v>60000</v>
      </c>
      <c r="K40" s="69"/>
    </row>
    <row r="41" spans="2:11" s="15" customFormat="1" ht="15.75">
      <c r="B41" s="15" t="s">
        <v>37</v>
      </c>
      <c r="F41" s="69">
        <v>659</v>
      </c>
      <c r="H41" s="69">
        <v>659</v>
      </c>
      <c r="K41" s="69"/>
    </row>
    <row r="42" spans="2:11" s="15" customFormat="1" ht="15.75">
      <c r="B42" s="15" t="s">
        <v>38</v>
      </c>
      <c r="F42" s="70">
        <v>-276157</v>
      </c>
      <c r="H42" s="68">
        <v>-273876</v>
      </c>
      <c r="K42" s="69"/>
    </row>
    <row r="43" spans="2:11" s="15" customFormat="1" ht="16.5" thickBot="1">
      <c r="B43" s="15" t="s">
        <v>91</v>
      </c>
      <c r="F43" s="67">
        <f>SUM(F40:F42)</f>
        <v>-215498</v>
      </c>
      <c r="H43" s="67">
        <f>SUM(H40:H42)</f>
        <v>-213217</v>
      </c>
      <c r="K43" s="69"/>
    </row>
    <row r="44" spans="6:11" s="15" customFormat="1" ht="16.5" thickTop="1">
      <c r="F44" s="68"/>
      <c r="H44" s="69"/>
      <c r="K44" s="69"/>
    </row>
    <row r="45" spans="2:11" s="15" customFormat="1" ht="15.75">
      <c r="B45" s="15" t="s">
        <v>129</v>
      </c>
      <c r="F45" s="115">
        <f>+F43/F40</f>
        <v>-3.5916333333333332</v>
      </c>
      <c r="H45" s="115">
        <f>+H43/H40</f>
        <v>-3.5536166666666666</v>
      </c>
      <c r="K45" s="69"/>
    </row>
    <row r="46" spans="6:8" s="15" customFormat="1" ht="15.75">
      <c r="F46" s="61"/>
      <c r="H46" s="69"/>
    </row>
    <row r="47" spans="2:8" s="15" customFormat="1" ht="15.75">
      <c r="B47" s="126" t="s">
        <v>67</v>
      </c>
      <c r="C47" s="126"/>
      <c r="D47" s="126"/>
      <c r="E47" s="126"/>
      <c r="F47" s="126"/>
      <c r="G47" s="126"/>
      <c r="H47" s="126"/>
    </row>
    <row r="48" spans="2:8" s="15" customFormat="1" ht="15.75">
      <c r="B48" s="126" t="s">
        <v>123</v>
      </c>
      <c r="C48" s="126"/>
      <c r="D48" s="126"/>
      <c r="E48" s="126"/>
      <c r="F48" s="126"/>
      <c r="G48" s="126"/>
      <c r="H48" s="126"/>
    </row>
  </sheetData>
  <mergeCells count="8">
    <mergeCell ref="B47:H47"/>
    <mergeCell ref="B48:H48"/>
    <mergeCell ref="C8:I8"/>
    <mergeCell ref="C3:I3"/>
    <mergeCell ref="C4:I4"/>
    <mergeCell ref="C5:I5"/>
    <mergeCell ref="C7:I7"/>
    <mergeCell ref="C9:H9"/>
  </mergeCells>
  <printOptions/>
  <pageMargins left="0.49" right="0.23" top="0.66" bottom="0" header="0.28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58"/>
  <sheetViews>
    <sheetView zoomScale="72" zoomScaleNormal="72" workbookViewId="0" topLeftCell="A8">
      <selection activeCell="B16" sqref="B16"/>
    </sheetView>
  </sheetViews>
  <sheetFormatPr defaultColWidth="9.140625" defaultRowHeight="12.75"/>
  <cols>
    <col min="1" max="1" width="9.140625" style="15" customWidth="1"/>
    <col min="2" max="2" width="5.00390625" style="15" customWidth="1"/>
    <col min="3" max="3" width="9.140625" style="15" customWidth="1"/>
    <col min="4" max="4" width="23.00390625" style="15" customWidth="1"/>
    <col min="5" max="5" width="13.421875" style="15" customWidth="1"/>
    <col min="6" max="6" width="1.8515625" style="15" customWidth="1"/>
    <col min="7" max="7" width="13.57421875" style="61" customWidth="1"/>
    <col min="8" max="8" width="1.8515625" style="61" customWidth="1"/>
    <col min="9" max="9" width="13.57421875" style="15" customWidth="1"/>
    <col min="10" max="10" width="1.8515625" style="15" customWidth="1"/>
    <col min="11" max="11" width="13.421875" style="61" customWidth="1"/>
    <col min="12" max="12" width="1.7109375" style="15" customWidth="1"/>
    <col min="13" max="13" width="7.140625" style="15" customWidth="1"/>
    <col min="14" max="14" width="14.57421875" style="15" customWidth="1"/>
    <col min="15" max="16384" width="9.140625" style="15" customWidth="1"/>
  </cols>
  <sheetData>
    <row r="3" spans="3:12" s="6" customFormat="1" ht="19.5" customHeight="1">
      <c r="C3" s="131" t="s">
        <v>3</v>
      </c>
      <c r="D3" s="131"/>
      <c r="E3" s="131"/>
      <c r="F3" s="131"/>
      <c r="G3" s="131"/>
      <c r="H3" s="131"/>
      <c r="I3" s="131"/>
      <c r="J3" s="131"/>
      <c r="K3" s="131"/>
      <c r="L3" s="131"/>
    </row>
    <row r="4" spans="3:12" ht="15.75">
      <c r="C4" s="132" t="s">
        <v>15</v>
      </c>
      <c r="D4" s="132"/>
      <c r="E4" s="132"/>
      <c r="F4" s="132"/>
      <c r="G4" s="132"/>
      <c r="H4" s="132"/>
      <c r="I4" s="132"/>
      <c r="J4" s="132"/>
      <c r="K4" s="132"/>
      <c r="L4" s="132"/>
    </row>
    <row r="5" spans="3:12" ht="15.75">
      <c r="C5" s="132" t="s">
        <v>4</v>
      </c>
      <c r="D5" s="132"/>
      <c r="E5" s="132"/>
      <c r="F5" s="132"/>
      <c r="G5" s="132"/>
      <c r="H5" s="132"/>
      <c r="I5" s="132"/>
      <c r="J5" s="132"/>
      <c r="K5" s="132"/>
      <c r="L5" s="132"/>
    </row>
    <row r="6" spans="3:17" ht="15.75" customHeight="1">
      <c r="C6" s="99"/>
      <c r="D6" s="99"/>
      <c r="E6" s="99"/>
      <c r="F6" s="99"/>
      <c r="G6" s="99"/>
      <c r="H6" s="99"/>
      <c r="I6" s="99"/>
      <c r="J6" s="99"/>
      <c r="K6" s="99"/>
      <c r="L6" s="99"/>
      <c r="M6" s="71"/>
      <c r="N6" s="71"/>
      <c r="O6" s="71"/>
      <c r="P6" s="71"/>
      <c r="Q6" s="71"/>
    </row>
    <row r="7" spans="3:17" ht="15.75" customHeight="1">
      <c r="C7" s="132" t="s">
        <v>56</v>
      </c>
      <c r="D7" s="132"/>
      <c r="E7" s="132"/>
      <c r="F7" s="132"/>
      <c r="G7" s="132"/>
      <c r="H7" s="132"/>
      <c r="I7" s="132"/>
      <c r="J7" s="132"/>
      <c r="K7" s="132"/>
      <c r="L7" s="132"/>
      <c r="M7" s="71"/>
      <c r="N7" s="71"/>
      <c r="O7" s="71"/>
      <c r="P7" s="71"/>
      <c r="Q7" s="71"/>
    </row>
    <row r="8" spans="3:17" ht="15.75" customHeight="1">
      <c r="C8" s="130" t="s">
        <v>118</v>
      </c>
      <c r="D8" s="130"/>
      <c r="E8" s="130"/>
      <c r="F8" s="130"/>
      <c r="G8" s="130"/>
      <c r="H8" s="130"/>
      <c r="I8" s="130"/>
      <c r="J8" s="130"/>
      <c r="K8" s="130"/>
      <c r="L8" s="130"/>
      <c r="M8" s="71"/>
      <c r="N8" s="71"/>
      <c r="O8" s="71"/>
      <c r="P8" s="71"/>
      <c r="Q8" s="71"/>
    </row>
    <row r="9" spans="3:17" ht="15.75" customHeight="1">
      <c r="C9" s="132" t="s">
        <v>66</v>
      </c>
      <c r="D9" s="132"/>
      <c r="E9" s="132"/>
      <c r="F9" s="132"/>
      <c r="G9" s="132"/>
      <c r="H9" s="132"/>
      <c r="I9" s="132"/>
      <c r="J9" s="132"/>
      <c r="K9" s="132"/>
      <c r="L9" s="71"/>
      <c r="M9" s="71"/>
      <c r="N9" s="71"/>
      <c r="O9" s="71"/>
      <c r="P9" s="71"/>
      <c r="Q9" s="71"/>
    </row>
    <row r="10" spans="3:17" ht="15.75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7:14" ht="15.75" customHeight="1">
      <c r="G11" s="76"/>
      <c r="H11" s="76"/>
      <c r="K11" s="76"/>
      <c r="N11" s="73"/>
    </row>
    <row r="12" spans="2:14" ht="15.75">
      <c r="B12" s="46" t="s">
        <v>124</v>
      </c>
      <c r="E12" s="71" t="s">
        <v>57</v>
      </c>
      <c r="F12" s="71"/>
      <c r="G12" s="72" t="s">
        <v>57</v>
      </c>
      <c r="H12" s="72"/>
      <c r="K12" s="72"/>
      <c r="N12" s="73"/>
    </row>
    <row r="13" spans="2:14" ht="15.75">
      <c r="B13" s="100" t="s">
        <v>125</v>
      </c>
      <c r="E13" s="102" t="s">
        <v>58</v>
      </c>
      <c r="F13" s="102"/>
      <c r="G13" s="101" t="s">
        <v>59</v>
      </c>
      <c r="H13" s="101"/>
      <c r="I13" s="102" t="s">
        <v>60</v>
      </c>
      <c r="J13" s="102"/>
      <c r="K13" s="103" t="s">
        <v>61</v>
      </c>
      <c r="N13" s="73"/>
    </row>
    <row r="14" spans="5:14" ht="15.75">
      <c r="E14" s="71" t="s">
        <v>0</v>
      </c>
      <c r="F14" s="71"/>
      <c r="G14" s="74" t="s">
        <v>62</v>
      </c>
      <c r="H14" s="74"/>
      <c r="I14" s="71" t="s">
        <v>62</v>
      </c>
      <c r="J14" s="71"/>
      <c r="K14" s="76" t="s">
        <v>62</v>
      </c>
      <c r="N14" s="73"/>
    </row>
    <row r="15" spans="5:14" ht="15.75">
      <c r="E15" s="71"/>
      <c r="F15" s="71"/>
      <c r="G15" s="76"/>
      <c r="H15" s="76"/>
      <c r="K15" s="76"/>
      <c r="N15" s="73"/>
    </row>
    <row r="16" spans="7:14" ht="15.75">
      <c r="G16" s="76"/>
      <c r="H16" s="76"/>
      <c r="K16" s="76"/>
      <c r="N16" s="69"/>
    </row>
    <row r="17" spans="2:14" ht="15.75">
      <c r="B17" s="46" t="s">
        <v>63</v>
      </c>
      <c r="E17" s="61">
        <v>60000</v>
      </c>
      <c r="F17" s="61"/>
      <c r="G17" s="61">
        <v>659</v>
      </c>
      <c r="I17" s="62">
        <v>-273876</v>
      </c>
      <c r="J17" s="61"/>
      <c r="K17" s="62">
        <f>+E17+G17+I17</f>
        <v>-213217</v>
      </c>
      <c r="N17" s="69"/>
    </row>
    <row r="18" ht="15.75">
      <c r="N18" s="69"/>
    </row>
    <row r="19" spans="2:14" ht="15.75">
      <c r="B19" s="46" t="s">
        <v>126</v>
      </c>
      <c r="E19" s="106">
        <v>0</v>
      </c>
      <c r="F19" s="106"/>
      <c r="G19" s="61">
        <v>0</v>
      </c>
      <c r="I19" s="62">
        <v>-2281</v>
      </c>
      <c r="K19" s="62">
        <f>+E19+G19+I19</f>
        <v>-2281</v>
      </c>
      <c r="N19" s="69"/>
    </row>
    <row r="20" ht="15.75">
      <c r="N20" s="69"/>
    </row>
    <row r="21" spans="2:14" ht="16.5" thickBot="1">
      <c r="B21" s="46" t="s">
        <v>64</v>
      </c>
      <c r="E21" s="107">
        <f>SUM(E17:E20)</f>
        <v>60000</v>
      </c>
      <c r="F21" s="48"/>
      <c r="G21" s="78">
        <f>SUM(G17:G20)</f>
        <v>659</v>
      </c>
      <c r="H21" s="69"/>
      <c r="I21" s="107">
        <f>SUM(I17:I20)</f>
        <v>-276157</v>
      </c>
      <c r="J21" s="48"/>
      <c r="K21" s="67">
        <f>SUM(K17:K20)</f>
        <v>-215498</v>
      </c>
      <c r="N21" s="69"/>
    </row>
    <row r="22" spans="2:14" ht="16.5" thickTop="1">
      <c r="B22" s="46"/>
      <c r="N22" s="69"/>
    </row>
    <row r="23" spans="2:14" ht="15.75">
      <c r="B23" s="46"/>
      <c r="N23" s="69"/>
    </row>
    <row r="24" spans="2:14" ht="15.75">
      <c r="B24" s="46"/>
      <c r="N24" s="69"/>
    </row>
    <row r="25" spans="2:14" ht="15.75">
      <c r="B25" s="48"/>
      <c r="C25" s="48"/>
      <c r="D25" s="48"/>
      <c r="E25" s="48"/>
      <c r="F25" s="48"/>
      <c r="G25" s="69"/>
      <c r="H25" s="69"/>
      <c r="I25" s="48"/>
      <c r="J25" s="48"/>
      <c r="K25" s="69"/>
      <c r="N25" s="69"/>
    </row>
    <row r="26" spans="2:14" ht="15.75">
      <c r="B26" s="48"/>
      <c r="C26" s="48"/>
      <c r="D26" s="48"/>
      <c r="E26" s="48"/>
      <c r="F26" s="48"/>
      <c r="G26" s="69"/>
      <c r="H26" s="69"/>
      <c r="I26" s="48"/>
      <c r="J26" s="48"/>
      <c r="K26" s="69"/>
      <c r="N26" s="69"/>
    </row>
    <row r="27" spans="2:14" ht="15.75">
      <c r="B27" s="46" t="s">
        <v>106</v>
      </c>
      <c r="E27" s="71"/>
      <c r="F27" s="71"/>
      <c r="G27" s="72"/>
      <c r="H27" s="72"/>
      <c r="K27" s="72"/>
      <c r="N27" s="69"/>
    </row>
    <row r="28" spans="2:14" ht="15.75">
      <c r="B28" s="100" t="s">
        <v>107</v>
      </c>
      <c r="E28" s="102"/>
      <c r="F28" s="102"/>
      <c r="G28" s="101"/>
      <c r="H28" s="101"/>
      <c r="I28" s="102"/>
      <c r="J28" s="102"/>
      <c r="K28" s="103"/>
      <c r="N28" s="69"/>
    </row>
    <row r="29" spans="2:14" ht="15.75">
      <c r="B29" s="48"/>
      <c r="C29" s="48"/>
      <c r="D29" s="48"/>
      <c r="E29" s="71"/>
      <c r="F29" s="71"/>
      <c r="G29" s="74"/>
      <c r="H29" s="74"/>
      <c r="I29" s="71"/>
      <c r="J29" s="71"/>
      <c r="K29" s="76"/>
      <c r="N29" s="69"/>
    </row>
    <row r="30" spans="2:14" ht="15.75">
      <c r="B30" s="48"/>
      <c r="C30" s="48"/>
      <c r="D30" s="48"/>
      <c r="E30" s="48"/>
      <c r="F30" s="48"/>
      <c r="G30" s="69"/>
      <c r="H30" s="69"/>
      <c r="I30" s="48"/>
      <c r="J30" s="48"/>
      <c r="K30" s="69"/>
      <c r="N30" s="69"/>
    </row>
    <row r="31" spans="2:14" ht="15.75">
      <c r="B31" s="48"/>
      <c r="C31" s="48"/>
      <c r="D31" s="48"/>
      <c r="E31" s="48"/>
      <c r="F31" s="48"/>
      <c r="G31" s="69"/>
      <c r="H31" s="69"/>
      <c r="I31" s="48"/>
      <c r="J31" s="48"/>
      <c r="K31" s="69"/>
      <c r="N31" s="69"/>
    </row>
    <row r="32" spans="2:14" ht="15.75">
      <c r="B32" s="46" t="s">
        <v>63</v>
      </c>
      <c r="E32" s="69">
        <v>60000</v>
      </c>
      <c r="F32" s="48"/>
      <c r="G32" s="69">
        <v>659</v>
      </c>
      <c r="H32" s="69"/>
      <c r="I32" s="68">
        <v>-1582</v>
      </c>
      <c r="J32" s="48"/>
      <c r="K32" s="69">
        <f>+E32+G32+I32</f>
        <v>59077</v>
      </c>
      <c r="N32" s="69"/>
    </row>
    <row r="33" spans="2:14" ht="15.75">
      <c r="B33" s="48"/>
      <c r="C33" s="48"/>
      <c r="D33" s="48"/>
      <c r="E33" s="48"/>
      <c r="F33" s="48"/>
      <c r="G33" s="69"/>
      <c r="H33" s="69"/>
      <c r="I33" s="48"/>
      <c r="J33" s="48"/>
      <c r="K33" s="69"/>
      <c r="N33" s="69"/>
    </row>
    <row r="34" spans="2:14" ht="15.75">
      <c r="B34" s="46" t="s">
        <v>110</v>
      </c>
      <c r="C34" s="48"/>
      <c r="D34" s="48"/>
      <c r="E34" s="109">
        <v>0</v>
      </c>
      <c r="F34" s="48"/>
      <c r="G34" s="69">
        <v>0</v>
      </c>
      <c r="H34" s="69"/>
      <c r="I34" s="68">
        <v>-272294</v>
      </c>
      <c r="J34" s="48"/>
      <c r="K34" s="68">
        <f>+E34+G34+I34</f>
        <v>-272294</v>
      </c>
      <c r="N34" s="69"/>
    </row>
    <row r="35" spans="2:14" ht="15.75">
      <c r="B35" s="46"/>
      <c r="C35" s="48"/>
      <c r="D35" s="48"/>
      <c r="E35" s="48"/>
      <c r="F35" s="48"/>
      <c r="G35" s="69"/>
      <c r="H35" s="69"/>
      <c r="I35" s="48"/>
      <c r="J35" s="48"/>
      <c r="K35" s="69"/>
      <c r="N35" s="69"/>
    </row>
    <row r="36" spans="2:14" ht="16.5" thickBot="1">
      <c r="B36" s="46" t="s">
        <v>64</v>
      </c>
      <c r="C36" s="48"/>
      <c r="D36" s="48"/>
      <c r="E36" s="107">
        <f>SUM(E32:E34)</f>
        <v>60000</v>
      </c>
      <c r="F36" s="48"/>
      <c r="G36" s="78">
        <f>SUM(G32:G34)</f>
        <v>659</v>
      </c>
      <c r="H36" s="69"/>
      <c r="I36" s="116">
        <f>SUM(I32:I34)</f>
        <v>-273876</v>
      </c>
      <c r="J36" s="48"/>
      <c r="K36" s="67">
        <f>SUM(K32:K34)</f>
        <v>-213217</v>
      </c>
      <c r="N36" s="69"/>
    </row>
    <row r="37" spans="2:14" ht="16.5" thickTop="1">
      <c r="B37" s="46"/>
      <c r="C37" s="48"/>
      <c r="D37" s="48"/>
      <c r="E37" s="48"/>
      <c r="F37" s="48"/>
      <c r="G37" s="69"/>
      <c r="H37" s="69"/>
      <c r="I37" s="48"/>
      <c r="J37" s="48"/>
      <c r="K37" s="69"/>
      <c r="N37" s="69"/>
    </row>
    <row r="38" spans="2:14" ht="15.75">
      <c r="B38" s="46"/>
      <c r="C38" s="48"/>
      <c r="D38" s="48"/>
      <c r="E38" s="48"/>
      <c r="F38" s="48"/>
      <c r="G38" s="69"/>
      <c r="H38" s="69"/>
      <c r="I38" s="48"/>
      <c r="J38" s="48"/>
      <c r="K38" s="69"/>
      <c r="N38" s="69"/>
    </row>
    <row r="39" spans="2:14" ht="15.75">
      <c r="B39" s="46"/>
      <c r="C39" s="48"/>
      <c r="D39" s="48"/>
      <c r="E39" s="48"/>
      <c r="F39" s="48"/>
      <c r="G39" s="69"/>
      <c r="H39" s="69"/>
      <c r="I39" s="48"/>
      <c r="J39" s="48"/>
      <c r="K39" s="69"/>
      <c r="N39" s="69"/>
    </row>
    <row r="40" spans="2:14" ht="15.75">
      <c r="B40" s="46"/>
      <c r="C40" s="48"/>
      <c r="D40" s="48"/>
      <c r="E40" s="48"/>
      <c r="F40" s="48"/>
      <c r="G40" s="69"/>
      <c r="H40" s="69"/>
      <c r="I40" s="48"/>
      <c r="J40" s="48"/>
      <c r="K40" s="69"/>
      <c r="N40" s="69"/>
    </row>
    <row r="41" spans="2:14" ht="15.75">
      <c r="B41" s="111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N41" s="69"/>
    </row>
    <row r="42" spans="2:14" ht="15.75">
      <c r="B42" s="111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N42" s="69"/>
    </row>
    <row r="43" spans="2:14" ht="15.75">
      <c r="B43" s="104"/>
      <c r="C43" s="48"/>
      <c r="D43" s="48"/>
      <c r="E43" s="48"/>
      <c r="F43" s="48"/>
      <c r="G43" s="69"/>
      <c r="H43" s="69"/>
      <c r="I43" s="48"/>
      <c r="J43" s="48"/>
      <c r="K43" s="69"/>
      <c r="N43" s="69"/>
    </row>
    <row r="44" spans="2:14" ht="15.75">
      <c r="B44" s="126" t="s">
        <v>65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N44" s="69"/>
    </row>
    <row r="45" spans="2:14" ht="15.75">
      <c r="B45" s="126" t="s">
        <v>123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N45" s="69"/>
    </row>
    <row r="46" spans="2:14" ht="15.75">
      <c r="B46" s="48"/>
      <c r="C46" s="48"/>
      <c r="D46" s="48"/>
      <c r="E46" s="69"/>
      <c r="F46" s="69"/>
      <c r="G46" s="69"/>
      <c r="H46" s="69"/>
      <c r="I46" s="69"/>
      <c r="J46" s="69"/>
      <c r="K46" s="69"/>
      <c r="N46" s="69"/>
    </row>
    <row r="47" spans="2:14" ht="15.75">
      <c r="B47" s="48"/>
      <c r="C47" s="48"/>
      <c r="D47" s="48"/>
      <c r="E47" s="69"/>
      <c r="F47" s="69"/>
      <c r="G47" s="69"/>
      <c r="H47" s="69"/>
      <c r="I47" s="69"/>
      <c r="J47" s="69"/>
      <c r="K47" s="69"/>
      <c r="N47" s="69"/>
    </row>
    <row r="48" spans="2:14" ht="15.75">
      <c r="B48" s="48"/>
      <c r="C48" s="48"/>
      <c r="D48" s="48"/>
      <c r="E48" s="69"/>
      <c r="F48" s="69"/>
      <c r="G48" s="69"/>
      <c r="H48" s="69"/>
      <c r="I48" s="68"/>
      <c r="J48" s="69"/>
      <c r="K48" s="68"/>
      <c r="N48" s="69"/>
    </row>
    <row r="49" spans="2:14" ht="15.75">
      <c r="B49" s="48"/>
      <c r="C49" s="48"/>
      <c r="D49" s="48"/>
      <c r="E49" s="69"/>
      <c r="F49" s="69"/>
      <c r="G49" s="105"/>
      <c r="H49" s="105"/>
      <c r="I49" s="69"/>
      <c r="J49" s="69"/>
      <c r="K49" s="69"/>
      <c r="N49" s="69"/>
    </row>
    <row r="50" spans="2:14" ht="15.75">
      <c r="B50" s="48"/>
      <c r="C50" s="48"/>
      <c r="D50" s="48"/>
      <c r="E50" s="109"/>
      <c r="F50" s="48"/>
      <c r="G50" s="69"/>
      <c r="H50" s="69"/>
      <c r="I50" s="110"/>
      <c r="J50" s="48"/>
      <c r="K50" s="69"/>
      <c r="N50" s="69"/>
    </row>
    <row r="51" spans="2:14" ht="15.75">
      <c r="B51" s="48"/>
      <c r="C51" s="48"/>
      <c r="D51" s="48"/>
      <c r="E51" s="48"/>
      <c r="F51" s="48"/>
      <c r="G51" s="69"/>
      <c r="H51" s="69"/>
      <c r="I51" s="48"/>
      <c r="J51" s="48"/>
      <c r="K51" s="69"/>
      <c r="N51" s="69"/>
    </row>
    <row r="52" spans="2:14" ht="15.75">
      <c r="B52" s="48"/>
      <c r="C52" s="48"/>
      <c r="D52" s="48"/>
      <c r="E52" s="48"/>
      <c r="F52" s="48"/>
      <c r="G52" s="68"/>
      <c r="H52" s="68"/>
      <c r="I52" s="48"/>
      <c r="J52" s="48"/>
      <c r="K52" s="69"/>
      <c r="N52" s="69"/>
    </row>
    <row r="53" spans="2:14" ht="20.25" customHeight="1">
      <c r="B53" s="104"/>
      <c r="C53" s="48"/>
      <c r="D53" s="48"/>
      <c r="E53" s="48"/>
      <c r="F53" s="48"/>
      <c r="G53" s="68"/>
      <c r="H53" s="68"/>
      <c r="I53" s="48"/>
      <c r="J53" s="48"/>
      <c r="K53" s="69"/>
      <c r="N53" s="69"/>
    </row>
    <row r="54" spans="2:14" ht="15.75">
      <c r="B54" s="48"/>
      <c r="C54" s="48"/>
      <c r="D54" s="48"/>
      <c r="E54" s="48"/>
      <c r="F54" s="48"/>
      <c r="G54" s="69"/>
      <c r="H54" s="69"/>
      <c r="I54" s="48"/>
      <c r="J54" s="48"/>
      <c r="K54" s="69"/>
      <c r="N54" s="69"/>
    </row>
    <row r="55" spans="2:14" ht="15.75">
      <c r="B55" s="48"/>
      <c r="C55" s="48"/>
      <c r="D55" s="48"/>
      <c r="E55" s="48"/>
      <c r="F55" s="48"/>
      <c r="G55" s="69"/>
      <c r="H55" s="69"/>
      <c r="I55" s="48"/>
      <c r="J55" s="48"/>
      <c r="K55" s="69"/>
      <c r="N55" s="69"/>
    </row>
    <row r="56" spans="2:14" ht="15.75">
      <c r="B56" s="48"/>
      <c r="C56" s="48"/>
      <c r="D56" s="48"/>
      <c r="E56" s="48"/>
      <c r="F56" s="48"/>
      <c r="G56" s="68"/>
      <c r="H56" s="68"/>
      <c r="I56" s="48"/>
      <c r="J56" s="48"/>
      <c r="K56" s="68"/>
      <c r="N56" s="69"/>
    </row>
    <row r="57" spans="2:14" ht="15.75">
      <c r="B57" s="48"/>
      <c r="C57" s="48"/>
      <c r="D57" s="48"/>
      <c r="E57" s="48"/>
      <c r="F57" s="48"/>
      <c r="G57" s="68"/>
      <c r="H57" s="68"/>
      <c r="I57" s="48"/>
      <c r="J57" s="48"/>
      <c r="K57" s="69"/>
      <c r="N57" s="69"/>
    </row>
    <row r="58" spans="2:11" ht="15.75">
      <c r="B58" s="48"/>
      <c r="C58" s="48"/>
      <c r="D58" s="48"/>
      <c r="E58" s="48"/>
      <c r="F58" s="48"/>
      <c r="G58" s="69"/>
      <c r="H58" s="69"/>
      <c r="I58" s="48"/>
      <c r="J58" s="48"/>
      <c r="K58" s="69"/>
    </row>
  </sheetData>
  <mergeCells count="8">
    <mergeCell ref="C3:L3"/>
    <mergeCell ref="C4:L4"/>
    <mergeCell ref="C5:L5"/>
    <mergeCell ref="C7:L7"/>
    <mergeCell ref="B44:L44"/>
    <mergeCell ref="B45:L45"/>
    <mergeCell ref="C9:K9"/>
    <mergeCell ref="C8:L8"/>
  </mergeCells>
  <printOptions/>
  <pageMargins left="0.55" right="0.23" top="0.55" bottom="0" header="0.34" footer="0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26"/>
  <sheetViews>
    <sheetView zoomScale="72" zoomScaleNormal="72" workbookViewId="0" topLeftCell="B14">
      <selection activeCell="G19" sqref="G19"/>
    </sheetView>
  </sheetViews>
  <sheetFormatPr defaultColWidth="9.140625" defaultRowHeight="12.75"/>
  <cols>
    <col min="1" max="1" width="4.421875" style="1" customWidth="1"/>
    <col min="2" max="2" width="3.140625" style="1" customWidth="1"/>
    <col min="3" max="3" width="5.8515625" style="2" customWidth="1"/>
    <col min="4" max="4" width="3.7109375" style="1" customWidth="1"/>
    <col min="5" max="5" width="38.57421875" style="1" customWidth="1"/>
    <col min="6" max="6" width="10.421875" style="1" customWidth="1"/>
    <col min="7" max="7" width="24.421875" style="5" customWidth="1"/>
    <col min="8" max="8" width="1.1484375" style="1" customWidth="1"/>
    <col min="9" max="9" width="23.140625" style="4" customWidth="1"/>
    <col min="10" max="10" width="0.85546875" style="1" customWidth="1"/>
    <col min="11" max="16384" width="9.140625" style="1" customWidth="1"/>
  </cols>
  <sheetData>
    <row r="3" spans="1:10" ht="18.75">
      <c r="A3" s="6"/>
      <c r="B3" s="6"/>
      <c r="C3" s="128" t="s">
        <v>3</v>
      </c>
      <c r="D3" s="128"/>
      <c r="E3" s="128"/>
      <c r="F3" s="128"/>
      <c r="G3" s="128"/>
      <c r="H3" s="128"/>
      <c r="I3" s="128"/>
      <c r="J3" s="128"/>
    </row>
    <row r="4" spans="3:10" s="15" customFormat="1" ht="15.75" customHeight="1">
      <c r="C4" s="123" t="s">
        <v>14</v>
      </c>
      <c r="D4" s="123"/>
      <c r="E4" s="123"/>
      <c r="F4" s="123"/>
      <c r="G4" s="123"/>
      <c r="H4" s="123"/>
      <c r="I4" s="123"/>
      <c r="J4" s="123"/>
    </row>
    <row r="5" spans="3:10" s="15" customFormat="1" ht="15.75" customHeight="1">
      <c r="C5" s="123" t="s">
        <v>4</v>
      </c>
      <c r="D5" s="123"/>
      <c r="E5" s="123"/>
      <c r="F5" s="123"/>
      <c r="G5" s="123"/>
      <c r="H5" s="123"/>
      <c r="I5" s="123"/>
      <c r="J5" s="123"/>
    </row>
    <row r="6" spans="3:9" s="15" customFormat="1" ht="15.75" customHeight="1">
      <c r="C6" s="79"/>
      <c r="G6" s="80"/>
      <c r="I6" s="61"/>
    </row>
    <row r="7" spans="3:10" s="15" customFormat="1" ht="15.75" customHeight="1">
      <c r="C7" s="123" t="s">
        <v>69</v>
      </c>
      <c r="D7" s="123"/>
      <c r="E7" s="123"/>
      <c r="F7" s="123"/>
      <c r="G7" s="123"/>
      <c r="H7" s="123"/>
      <c r="I7" s="123"/>
      <c r="J7" s="123"/>
    </row>
    <row r="8" spans="3:10" s="15" customFormat="1" ht="15.75" customHeight="1">
      <c r="C8" s="129" t="s">
        <v>118</v>
      </c>
      <c r="D8" s="129"/>
      <c r="E8" s="129"/>
      <c r="F8" s="129"/>
      <c r="G8" s="129"/>
      <c r="H8" s="129"/>
      <c r="I8" s="129"/>
      <c r="J8" s="129"/>
    </row>
    <row r="9" spans="3:10" s="15" customFormat="1" ht="15.75" customHeight="1">
      <c r="C9" s="123" t="s">
        <v>66</v>
      </c>
      <c r="D9" s="123"/>
      <c r="E9" s="123"/>
      <c r="F9" s="123"/>
      <c r="G9" s="123"/>
      <c r="H9" s="123"/>
      <c r="I9" s="123"/>
      <c r="J9" s="123"/>
    </row>
    <row r="10" spans="3:10" s="15" customFormat="1" ht="15.75" customHeight="1" hidden="1">
      <c r="C10" s="76"/>
      <c r="D10" s="76"/>
      <c r="E10" s="76"/>
      <c r="F10" s="76"/>
      <c r="G10" s="112"/>
      <c r="H10" s="76"/>
      <c r="I10" s="76"/>
      <c r="J10" s="76"/>
    </row>
    <row r="11" spans="3:10" s="15" customFormat="1" ht="15.75" customHeight="1">
      <c r="C11" s="76"/>
      <c r="D11" s="76"/>
      <c r="E11" s="76"/>
      <c r="F11" s="76"/>
      <c r="G11" s="112" t="s">
        <v>120</v>
      </c>
      <c r="H11" s="76"/>
      <c r="I11" s="112" t="s">
        <v>104</v>
      </c>
      <c r="J11" s="76"/>
    </row>
    <row r="12" spans="7:9" s="15" customFormat="1" ht="15.75" customHeight="1">
      <c r="G12" s="72" t="s">
        <v>125</v>
      </c>
      <c r="I12" s="72" t="s">
        <v>107</v>
      </c>
    </row>
    <row r="13" spans="3:9" s="15" customFormat="1" ht="15.75" customHeight="1">
      <c r="C13" s="46"/>
      <c r="G13" s="82" t="s">
        <v>0</v>
      </c>
      <c r="I13" s="82" t="s">
        <v>0</v>
      </c>
    </row>
    <row r="14" spans="3:9" s="15" customFormat="1" ht="15.75" customHeight="1">
      <c r="C14" s="46" t="s">
        <v>70</v>
      </c>
      <c r="G14" s="80"/>
      <c r="I14" s="61"/>
    </row>
    <row r="15" spans="3:9" s="15" customFormat="1" ht="15.75" customHeight="1">
      <c r="C15" s="69" t="s">
        <v>113</v>
      </c>
      <c r="D15" s="69"/>
      <c r="E15" s="69"/>
      <c r="F15" s="69"/>
      <c r="G15" s="91">
        <v>-2281</v>
      </c>
      <c r="H15" s="69"/>
      <c r="I15" s="91">
        <v>-272178</v>
      </c>
    </row>
    <row r="16" spans="3:9" s="15" customFormat="1" ht="15.75" customHeight="1">
      <c r="C16" s="69" t="s">
        <v>71</v>
      </c>
      <c r="D16" s="69"/>
      <c r="E16" s="69"/>
      <c r="F16" s="73"/>
      <c r="G16" s="73"/>
      <c r="H16" s="69"/>
      <c r="I16" s="73"/>
    </row>
    <row r="17" spans="3:9" s="15" customFormat="1" ht="15.75" customHeight="1">
      <c r="C17" s="69"/>
      <c r="D17" s="69" t="s">
        <v>72</v>
      </c>
      <c r="E17" s="69"/>
      <c r="F17" s="69"/>
      <c r="G17" s="84">
        <v>790</v>
      </c>
      <c r="H17" s="69"/>
      <c r="I17" s="84">
        <v>2724</v>
      </c>
    </row>
    <row r="18" spans="3:9" s="15" customFormat="1" ht="15.75" customHeight="1">
      <c r="C18" s="69"/>
      <c r="D18" s="69" t="s">
        <v>114</v>
      </c>
      <c r="E18" s="69"/>
      <c r="F18" s="69"/>
      <c r="G18" s="84">
        <v>0</v>
      </c>
      <c r="H18" s="69"/>
      <c r="I18" s="84">
        <v>224781</v>
      </c>
    </row>
    <row r="19" spans="3:9" s="15" customFormat="1" ht="15.75" customHeight="1">
      <c r="C19" s="69"/>
      <c r="D19" s="69" t="s">
        <v>73</v>
      </c>
      <c r="E19" s="69"/>
      <c r="F19" s="69"/>
      <c r="G19" s="69">
        <f>3210+152</f>
        <v>3362</v>
      </c>
      <c r="H19" s="69"/>
      <c r="I19" s="69">
        <v>17068</v>
      </c>
    </row>
    <row r="20" spans="3:9" s="15" customFormat="1" ht="15.75">
      <c r="C20" s="69"/>
      <c r="D20" s="69" t="s">
        <v>135</v>
      </c>
      <c r="E20" s="69"/>
      <c r="F20" s="69"/>
      <c r="G20" s="69">
        <v>0</v>
      </c>
      <c r="H20" s="69"/>
      <c r="I20" s="69">
        <v>191</v>
      </c>
    </row>
    <row r="21" spans="3:9" s="15" customFormat="1" ht="15.75">
      <c r="C21" s="69"/>
      <c r="D21" s="69" t="s">
        <v>74</v>
      </c>
      <c r="E21" s="69"/>
      <c r="F21" s="69"/>
      <c r="G21" s="69">
        <v>0</v>
      </c>
      <c r="H21" s="69"/>
      <c r="I21" s="69">
        <v>514</v>
      </c>
    </row>
    <row r="22" spans="3:9" s="15" customFormat="1" ht="15.75">
      <c r="C22" s="69"/>
      <c r="D22" s="69" t="s">
        <v>115</v>
      </c>
      <c r="E22" s="69"/>
      <c r="F22" s="69"/>
      <c r="G22" s="69">
        <v>0</v>
      </c>
      <c r="H22" s="69"/>
      <c r="I22" s="69">
        <v>18046</v>
      </c>
    </row>
    <row r="23" spans="3:9" s="15" customFormat="1" ht="15.75">
      <c r="C23" s="69"/>
      <c r="D23" s="69" t="s">
        <v>75</v>
      </c>
      <c r="E23" s="69"/>
      <c r="F23" s="69"/>
      <c r="G23" s="113">
        <v>0</v>
      </c>
      <c r="H23" s="69"/>
      <c r="I23" s="113">
        <v>1</v>
      </c>
    </row>
    <row r="24" spans="3:9" s="15" customFormat="1" ht="15.75">
      <c r="C24" s="69" t="s">
        <v>116</v>
      </c>
      <c r="D24" s="69"/>
      <c r="E24" s="69"/>
      <c r="F24" s="69"/>
      <c r="G24" s="69">
        <f>SUM(G15:G23)</f>
        <v>1871</v>
      </c>
      <c r="H24" s="69"/>
      <c r="I24" s="68">
        <f>SUM(I15:I23)</f>
        <v>-8853</v>
      </c>
    </row>
    <row r="25" spans="3:9" s="15" customFormat="1" ht="15.75">
      <c r="C25" s="69" t="s">
        <v>30</v>
      </c>
      <c r="D25" s="69"/>
      <c r="E25" s="69"/>
      <c r="F25" s="69"/>
      <c r="G25" s="68">
        <v>-1755</v>
      </c>
      <c r="H25" s="69"/>
      <c r="I25" s="69">
        <v>6969</v>
      </c>
    </row>
    <row r="26" spans="3:9" s="15" customFormat="1" ht="15.75">
      <c r="C26" s="69" t="s">
        <v>76</v>
      </c>
      <c r="D26" s="69"/>
      <c r="E26" s="69"/>
      <c r="F26" s="69"/>
      <c r="G26" s="69">
        <v>1438</v>
      </c>
      <c r="H26" s="69"/>
      <c r="I26" s="69">
        <v>13963</v>
      </c>
    </row>
    <row r="27" spans="3:9" s="15" customFormat="1" ht="15.75">
      <c r="C27" s="69" t="s">
        <v>77</v>
      </c>
      <c r="D27" s="69"/>
      <c r="E27" s="69"/>
      <c r="F27" s="69"/>
      <c r="G27" s="69">
        <v>-1740</v>
      </c>
      <c r="H27" s="69"/>
      <c r="I27" s="68">
        <v>-15922</v>
      </c>
    </row>
    <row r="28" spans="3:9" s="15" customFormat="1" ht="15.75">
      <c r="C28" s="69" t="s">
        <v>92</v>
      </c>
      <c r="D28" s="69"/>
      <c r="E28" s="69"/>
      <c r="F28" s="69"/>
      <c r="G28" s="113">
        <v>0</v>
      </c>
      <c r="H28" s="69"/>
      <c r="I28" s="113">
        <v>40</v>
      </c>
    </row>
    <row r="29" spans="3:9" s="15" customFormat="1" ht="15.75">
      <c r="C29" s="69" t="s">
        <v>111</v>
      </c>
      <c r="D29" s="69"/>
      <c r="E29" s="69"/>
      <c r="F29" s="69"/>
      <c r="G29" s="68">
        <f>SUM(G24:G28)</f>
        <v>-186</v>
      </c>
      <c r="H29" s="69"/>
      <c r="I29" s="68">
        <f>SUM(I24:I28)</f>
        <v>-3803</v>
      </c>
    </row>
    <row r="30" spans="3:9" s="15" customFormat="1" ht="15.75">
      <c r="C30" s="69" t="s">
        <v>78</v>
      </c>
      <c r="D30" s="69"/>
      <c r="E30" s="69"/>
      <c r="F30" s="69"/>
      <c r="G30" s="68">
        <v>-5</v>
      </c>
      <c r="H30" s="69"/>
      <c r="I30" s="68">
        <v>-801</v>
      </c>
    </row>
    <row r="31" spans="3:9" s="15" customFormat="1" ht="15.75">
      <c r="C31" s="69" t="s">
        <v>79</v>
      </c>
      <c r="D31" s="69"/>
      <c r="E31" s="69"/>
      <c r="F31" s="69"/>
      <c r="G31" s="70">
        <v>0</v>
      </c>
      <c r="H31" s="69"/>
      <c r="I31" s="70">
        <v>-118</v>
      </c>
    </row>
    <row r="32" spans="3:9" s="15" customFormat="1" ht="15.75">
      <c r="C32" s="69" t="s">
        <v>80</v>
      </c>
      <c r="D32" s="69"/>
      <c r="E32" s="69"/>
      <c r="F32" s="69"/>
      <c r="G32" s="68">
        <f>SUM(G29:G31)</f>
        <v>-191</v>
      </c>
      <c r="H32" s="69"/>
      <c r="I32" s="68">
        <f>SUM(I29:I31)</f>
        <v>-4722</v>
      </c>
    </row>
    <row r="33" spans="3:9" s="15" customFormat="1" ht="15.75">
      <c r="C33" s="69"/>
      <c r="D33" s="69"/>
      <c r="E33" s="69"/>
      <c r="F33" s="69"/>
      <c r="G33" s="69"/>
      <c r="H33" s="69"/>
      <c r="I33" s="69"/>
    </row>
    <row r="34" spans="3:9" s="15" customFormat="1" ht="15.75">
      <c r="C34" s="114" t="s">
        <v>81</v>
      </c>
      <c r="D34" s="69"/>
      <c r="E34" s="69"/>
      <c r="F34" s="69"/>
      <c r="G34" s="69"/>
      <c r="H34" s="69"/>
      <c r="I34" s="69"/>
    </row>
    <row r="35" spans="3:9" s="15" customFormat="1" ht="15.75">
      <c r="C35" s="69" t="s">
        <v>112</v>
      </c>
      <c r="D35" s="69"/>
      <c r="E35" s="69"/>
      <c r="F35" s="69"/>
      <c r="G35" s="63">
        <v>0</v>
      </c>
      <c r="H35" s="69"/>
      <c r="I35" s="63">
        <v>3588</v>
      </c>
    </row>
    <row r="36" spans="3:9" s="15" customFormat="1" ht="15.75">
      <c r="C36" s="69" t="s">
        <v>93</v>
      </c>
      <c r="D36" s="69"/>
      <c r="E36" s="69"/>
      <c r="F36" s="69"/>
      <c r="G36" s="120">
        <v>0</v>
      </c>
      <c r="H36" s="69"/>
      <c r="I36" s="120">
        <v>-33</v>
      </c>
    </row>
    <row r="37" spans="3:9" s="15" customFormat="1" ht="15.75">
      <c r="C37" s="69" t="s">
        <v>84</v>
      </c>
      <c r="D37" s="69"/>
      <c r="E37" s="69"/>
      <c r="F37" s="69"/>
      <c r="G37" s="69">
        <f>SUM(G35:G36)</f>
        <v>0</v>
      </c>
      <c r="H37" s="69"/>
      <c r="I37" s="69">
        <f>SUM(I35:I36)</f>
        <v>3555</v>
      </c>
    </row>
    <row r="38" spans="3:9" s="15" customFormat="1" ht="15.75">
      <c r="C38" s="69"/>
      <c r="D38" s="69"/>
      <c r="E38" s="69"/>
      <c r="F38" s="69"/>
      <c r="G38" s="69"/>
      <c r="H38" s="69"/>
      <c r="I38" s="69"/>
    </row>
    <row r="39" spans="3:9" s="15" customFormat="1" ht="15.75">
      <c r="C39" s="114" t="s">
        <v>82</v>
      </c>
      <c r="D39" s="69"/>
      <c r="E39" s="69"/>
      <c r="F39" s="69"/>
      <c r="G39" s="69"/>
      <c r="H39" s="69"/>
      <c r="I39" s="69"/>
    </row>
    <row r="40" spans="3:9" s="15" customFormat="1" ht="15.75">
      <c r="C40" s="69" t="s">
        <v>83</v>
      </c>
      <c r="D40" s="69"/>
      <c r="E40" s="69"/>
      <c r="F40" s="69"/>
      <c r="G40" s="70">
        <v>0</v>
      </c>
      <c r="H40" s="69"/>
      <c r="I40" s="70">
        <v>-85</v>
      </c>
    </row>
    <row r="41" spans="3:9" s="15" customFormat="1" ht="15.75">
      <c r="C41" s="69" t="s">
        <v>85</v>
      </c>
      <c r="D41" s="69"/>
      <c r="E41" s="69"/>
      <c r="F41" s="69"/>
      <c r="G41" s="68">
        <f>SUM(G40:G40)</f>
        <v>0</v>
      </c>
      <c r="H41" s="69"/>
      <c r="I41" s="68">
        <f>SUM(I40:I40)</f>
        <v>-85</v>
      </c>
    </row>
    <row r="42" spans="3:9" s="15" customFormat="1" ht="15.75">
      <c r="C42" s="69"/>
      <c r="D42" s="69"/>
      <c r="E42" s="69"/>
      <c r="F42" s="69"/>
      <c r="G42" s="69"/>
      <c r="H42" s="69"/>
      <c r="I42" s="69"/>
    </row>
    <row r="43" spans="3:9" s="15" customFormat="1" ht="15.75">
      <c r="C43" s="114" t="s">
        <v>86</v>
      </c>
      <c r="D43" s="69"/>
      <c r="E43" s="69"/>
      <c r="F43" s="69"/>
      <c r="G43" s="68">
        <f>+G32+G37+G41</f>
        <v>-191</v>
      </c>
      <c r="H43" s="69"/>
      <c r="I43" s="68">
        <f>+I32+I37+I41</f>
        <v>-1252</v>
      </c>
    </row>
    <row r="44" spans="3:9" s="15" customFormat="1" ht="15.75">
      <c r="C44" s="114" t="s">
        <v>87</v>
      </c>
      <c r="D44" s="69"/>
      <c r="E44" s="69"/>
      <c r="F44" s="69"/>
      <c r="G44" s="70">
        <v>-5298</v>
      </c>
      <c r="H44" s="69"/>
      <c r="I44" s="70">
        <v>-4046</v>
      </c>
    </row>
    <row r="45" spans="3:9" s="15" customFormat="1" ht="16.5" thickBot="1">
      <c r="C45" s="114" t="s">
        <v>117</v>
      </c>
      <c r="D45" s="69"/>
      <c r="E45" s="69"/>
      <c r="F45" s="69"/>
      <c r="G45" s="117">
        <f>SUM(G43:G44)</f>
        <v>-5489</v>
      </c>
      <c r="H45" s="69"/>
      <c r="I45" s="117">
        <f>SUM(I43:I44)</f>
        <v>-5298</v>
      </c>
    </row>
    <row r="46" spans="3:9" s="15" customFormat="1" ht="15.75">
      <c r="C46" s="69"/>
      <c r="D46" s="69"/>
      <c r="E46" s="69"/>
      <c r="F46" s="69"/>
      <c r="G46" s="69"/>
      <c r="H46" s="69"/>
      <c r="I46" s="69"/>
    </row>
    <row r="47" spans="3:9" s="15" customFormat="1" ht="15.75">
      <c r="C47" s="114" t="s">
        <v>88</v>
      </c>
      <c r="D47" s="69"/>
      <c r="E47" s="69"/>
      <c r="F47" s="69"/>
      <c r="G47" s="69"/>
      <c r="H47" s="69"/>
      <c r="I47" s="69"/>
    </row>
    <row r="48" spans="2:9" s="15" customFormat="1" ht="15.75">
      <c r="B48" s="15" t="s">
        <v>54</v>
      </c>
      <c r="C48" s="69"/>
      <c r="D48" s="69"/>
      <c r="E48" s="69"/>
      <c r="F48" s="69"/>
      <c r="G48" s="69"/>
      <c r="H48" s="69"/>
      <c r="I48" s="69"/>
    </row>
    <row r="49" spans="3:9" s="15" customFormat="1" ht="15.75">
      <c r="C49" s="69" t="s">
        <v>32</v>
      </c>
      <c r="D49" s="69"/>
      <c r="E49" s="69"/>
      <c r="F49" s="69"/>
      <c r="G49" s="69">
        <v>140</v>
      </c>
      <c r="H49" s="69"/>
      <c r="I49" s="69">
        <v>200</v>
      </c>
    </row>
    <row r="50" spans="3:9" s="15" customFormat="1" ht="15.75">
      <c r="C50" s="69" t="s">
        <v>89</v>
      </c>
      <c r="D50" s="69"/>
      <c r="E50" s="69"/>
      <c r="F50" s="69"/>
      <c r="G50" s="68">
        <v>-5629</v>
      </c>
      <c r="H50" s="69"/>
      <c r="I50" s="68">
        <v>-5498</v>
      </c>
    </row>
    <row r="51" spans="3:9" s="15" customFormat="1" ht="16.5" thickBot="1">
      <c r="C51" s="69"/>
      <c r="D51" s="69"/>
      <c r="E51" s="69"/>
      <c r="F51" s="69"/>
      <c r="G51" s="117">
        <f>SUM(G49:G50)</f>
        <v>-5489</v>
      </c>
      <c r="H51" s="69"/>
      <c r="I51" s="117">
        <f>SUM(I49:I50)</f>
        <v>-5298</v>
      </c>
    </row>
    <row r="52" spans="3:9" s="15" customFormat="1" ht="15.75">
      <c r="C52" s="69"/>
      <c r="D52" s="69"/>
      <c r="E52" s="69"/>
      <c r="F52" s="69"/>
      <c r="G52" s="69"/>
      <c r="H52" s="69"/>
      <c r="I52" s="68"/>
    </row>
    <row r="53" spans="3:9" s="15" customFormat="1" ht="15.75">
      <c r="C53" s="69"/>
      <c r="D53" s="69"/>
      <c r="E53" s="69"/>
      <c r="F53" s="69"/>
      <c r="G53" s="69"/>
      <c r="H53" s="69"/>
      <c r="I53" s="68"/>
    </row>
    <row r="54" spans="3:9" s="15" customFormat="1" ht="15.75" hidden="1">
      <c r="C54" s="69"/>
      <c r="D54" s="69"/>
      <c r="E54" s="69"/>
      <c r="F54" s="69"/>
      <c r="G54" s="69"/>
      <c r="H54" s="69"/>
      <c r="I54" s="69"/>
    </row>
    <row r="55" spans="3:9" s="15" customFormat="1" ht="15.75">
      <c r="C55" s="133" t="s">
        <v>90</v>
      </c>
      <c r="D55" s="133"/>
      <c r="E55" s="133"/>
      <c r="F55" s="133"/>
      <c r="G55" s="133"/>
      <c r="H55" s="133"/>
      <c r="I55" s="133"/>
    </row>
    <row r="56" spans="3:9" s="15" customFormat="1" ht="15.75">
      <c r="C56" s="133" t="s">
        <v>136</v>
      </c>
      <c r="D56" s="133"/>
      <c r="E56" s="133"/>
      <c r="F56" s="133"/>
      <c r="G56" s="133"/>
      <c r="H56" s="133"/>
      <c r="I56" s="133"/>
    </row>
    <row r="57" spans="3:9" s="15" customFormat="1" ht="15.75">
      <c r="C57" s="61"/>
      <c r="D57" s="61"/>
      <c r="E57" s="61"/>
      <c r="F57" s="61"/>
      <c r="G57" s="69"/>
      <c r="H57" s="61"/>
      <c r="I57" s="61"/>
    </row>
    <row r="58" spans="7:9" s="15" customFormat="1" ht="15.75">
      <c r="G58" s="83"/>
      <c r="I58" s="61"/>
    </row>
    <row r="59" spans="1:6" ht="15.75">
      <c r="A59" s="15"/>
      <c r="B59" s="15"/>
      <c r="C59" s="15"/>
      <c r="D59" s="15"/>
      <c r="E59" s="15"/>
      <c r="F59" s="15"/>
    </row>
    <row r="60" spans="1:9" ht="15.75">
      <c r="A60" s="48"/>
      <c r="B60" s="48"/>
      <c r="C60" s="48"/>
      <c r="D60" s="48"/>
      <c r="E60" s="48"/>
      <c r="F60" s="48"/>
      <c r="G60" s="8"/>
      <c r="H60" s="14"/>
      <c r="I60" s="59"/>
    </row>
    <row r="61" spans="1:9" ht="15.75">
      <c r="A61" s="48"/>
      <c r="B61" s="48"/>
      <c r="C61" s="48"/>
      <c r="D61" s="48"/>
      <c r="E61" s="48"/>
      <c r="F61" s="48"/>
      <c r="G61" s="8"/>
      <c r="H61" s="14"/>
      <c r="I61" s="13"/>
    </row>
    <row r="62" spans="1:9" ht="15.75">
      <c r="A62" s="48"/>
      <c r="B62" s="48"/>
      <c r="C62" s="48"/>
      <c r="D62" s="48"/>
      <c r="E62" s="48"/>
      <c r="F62" s="48"/>
      <c r="G62" s="8"/>
      <c r="H62" s="14"/>
      <c r="I62" s="13"/>
    </row>
    <row r="63" spans="1:9" ht="15.75">
      <c r="A63" s="48"/>
      <c r="B63" s="48"/>
      <c r="C63" s="48"/>
      <c r="D63" s="48"/>
      <c r="E63" s="48"/>
      <c r="F63" s="48"/>
      <c r="G63" s="8"/>
      <c r="H63" s="14"/>
      <c r="I63" s="13"/>
    </row>
    <row r="64" spans="1:9" ht="15.75">
      <c r="A64" s="48"/>
      <c r="B64" s="48"/>
      <c r="C64" s="48"/>
      <c r="D64" s="48"/>
      <c r="E64" s="48"/>
      <c r="F64" s="48"/>
      <c r="G64" s="8"/>
      <c r="H64" s="14"/>
      <c r="I64" s="13"/>
    </row>
    <row r="65" spans="1:9" ht="15.75">
      <c r="A65" s="48"/>
      <c r="B65" s="48"/>
      <c r="C65" s="48"/>
      <c r="D65" s="48"/>
      <c r="E65" s="48"/>
      <c r="F65" s="48"/>
      <c r="G65" s="8"/>
      <c r="H65" s="14"/>
      <c r="I65" s="49"/>
    </row>
    <row r="66" spans="1:10" ht="15.75">
      <c r="A66" s="48"/>
      <c r="B66" s="48"/>
      <c r="C66" s="48"/>
      <c r="D66" s="48"/>
      <c r="E66" s="48"/>
      <c r="F66" s="48"/>
      <c r="G66" s="8"/>
      <c r="H66" s="14"/>
      <c r="I66" s="13"/>
      <c r="J66" s="14"/>
    </row>
    <row r="67" spans="1:9" ht="15.75">
      <c r="A67" s="48"/>
      <c r="B67" s="48"/>
      <c r="C67" s="48"/>
      <c r="D67" s="48"/>
      <c r="E67" s="48"/>
      <c r="F67" s="48"/>
      <c r="G67" s="8"/>
      <c r="H67" s="14"/>
      <c r="I67" s="49"/>
    </row>
    <row r="68" spans="1:9" ht="15.75">
      <c r="A68" s="48"/>
      <c r="B68" s="48"/>
      <c r="C68" s="48"/>
      <c r="D68" s="48"/>
      <c r="E68" s="48"/>
      <c r="F68" s="48"/>
      <c r="G68" s="8"/>
      <c r="H68" s="14"/>
      <c r="I68" s="13"/>
    </row>
    <row r="69" spans="1:10" ht="15.75">
      <c r="A69" s="48"/>
      <c r="B69" s="48"/>
      <c r="C69" s="48"/>
      <c r="D69" s="48"/>
      <c r="E69" s="48"/>
      <c r="F69" s="48"/>
      <c r="G69" s="8"/>
      <c r="H69" s="14"/>
      <c r="I69" s="58"/>
      <c r="J69" s="14"/>
    </row>
    <row r="70" spans="1:9" ht="15.75">
      <c r="A70" s="48"/>
      <c r="B70" s="48"/>
      <c r="C70" s="48"/>
      <c r="D70" s="48"/>
      <c r="E70" s="48"/>
      <c r="F70" s="48"/>
      <c r="G70" s="8"/>
      <c r="H70" s="14"/>
      <c r="I70" s="49"/>
    </row>
    <row r="71" spans="1:9" ht="15.75">
      <c r="A71" s="48"/>
      <c r="B71" s="48"/>
      <c r="C71" s="48"/>
      <c r="D71" s="48"/>
      <c r="E71" s="48"/>
      <c r="F71" s="48"/>
      <c r="G71" s="8"/>
      <c r="H71" s="14"/>
      <c r="I71" s="23"/>
    </row>
    <row r="72" spans="1:9" ht="15.75">
      <c r="A72" s="48"/>
      <c r="B72" s="48"/>
      <c r="C72" s="48"/>
      <c r="D72" s="48"/>
      <c r="E72" s="48"/>
      <c r="F72" s="48"/>
      <c r="G72" s="8"/>
      <c r="H72" s="14"/>
      <c r="I72" s="49"/>
    </row>
    <row r="73" spans="1:9" ht="15.75">
      <c r="A73" s="48"/>
      <c r="B73" s="48"/>
      <c r="C73" s="48"/>
      <c r="D73" s="48"/>
      <c r="E73" s="48"/>
      <c r="F73" s="48"/>
      <c r="G73" s="8"/>
      <c r="H73" s="14"/>
      <c r="I73" s="23"/>
    </row>
    <row r="74" spans="1:9" ht="15.75">
      <c r="A74" s="48"/>
      <c r="B74" s="48"/>
      <c r="C74" s="48"/>
      <c r="D74" s="48"/>
      <c r="E74" s="48"/>
      <c r="F74" s="48"/>
      <c r="G74" s="8"/>
      <c r="H74" s="14"/>
      <c r="I74" s="23"/>
    </row>
    <row r="75" spans="1:9" ht="15.75">
      <c r="A75" s="48"/>
      <c r="B75" s="48"/>
      <c r="C75" s="48"/>
      <c r="D75" s="48"/>
      <c r="E75" s="48"/>
      <c r="F75" s="48"/>
      <c r="G75" s="8"/>
      <c r="H75" s="14"/>
      <c r="I75" s="58"/>
    </row>
    <row r="76" spans="1:9" ht="15.75">
      <c r="A76" s="48"/>
      <c r="B76" s="48"/>
      <c r="C76" s="48"/>
      <c r="D76" s="48"/>
      <c r="E76" s="48"/>
      <c r="F76" s="48"/>
      <c r="G76" s="8"/>
      <c r="H76" s="14"/>
      <c r="I76" s="23"/>
    </row>
    <row r="77" spans="1:9" ht="15.75">
      <c r="A77" s="48"/>
      <c r="B77" s="48"/>
      <c r="C77" s="48"/>
      <c r="D77" s="48"/>
      <c r="E77" s="48"/>
      <c r="F77" s="48"/>
      <c r="G77" s="8"/>
      <c r="H77" s="14"/>
      <c r="I77" s="49"/>
    </row>
    <row r="78" spans="1:9" ht="15.75">
      <c r="A78" s="48"/>
      <c r="B78" s="48"/>
      <c r="C78" s="48"/>
      <c r="D78" s="48"/>
      <c r="E78" s="48"/>
      <c r="F78" s="48"/>
      <c r="G78" s="8"/>
      <c r="H78" s="14"/>
      <c r="I78" s="23"/>
    </row>
    <row r="79" spans="1:9" ht="15.75">
      <c r="A79" s="48"/>
      <c r="B79" s="48"/>
      <c r="C79" s="48"/>
      <c r="D79" s="48"/>
      <c r="E79" s="48"/>
      <c r="F79" s="48"/>
      <c r="G79" s="8"/>
      <c r="H79" s="14"/>
      <c r="I79" s="23"/>
    </row>
    <row r="80" spans="1:9" ht="15.75">
      <c r="A80" s="48"/>
      <c r="B80" s="48"/>
      <c r="C80" s="48"/>
      <c r="D80" s="48"/>
      <c r="E80" s="48"/>
      <c r="F80" s="48"/>
      <c r="G80" s="8"/>
      <c r="H80" s="14"/>
      <c r="I80" s="60"/>
    </row>
    <row r="81" spans="1:9" ht="15.75">
      <c r="A81" s="48"/>
      <c r="B81" s="48"/>
      <c r="C81" s="48"/>
      <c r="D81" s="48"/>
      <c r="E81" s="48"/>
      <c r="F81" s="48"/>
      <c r="G81" s="8"/>
      <c r="H81" s="14"/>
      <c r="I81" s="23"/>
    </row>
    <row r="82" spans="1:9" ht="15.75">
      <c r="A82" s="48"/>
      <c r="B82" s="52"/>
      <c r="C82" s="53"/>
      <c r="D82" s="48"/>
      <c r="E82" s="48"/>
      <c r="F82" s="48"/>
      <c r="G82" s="8"/>
      <c r="H82" s="14"/>
      <c r="I82" s="49"/>
    </row>
    <row r="83" spans="1:9" ht="15.75">
      <c r="A83" s="48"/>
      <c r="B83" s="48"/>
      <c r="C83" s="48"/>
      <c r="D83" s="48"/>
      <c r="E83" s="48"/>
      <c r="F83" s="48"/>
      <c r="G83" s="8"/>
      <c r="H83" s="14"/>
      <c r="I83" s="23"/>
    </row>
    <row r="84" spans="1:9" ht="15.75">
      <c r="A84" s="48"/>
      <c r="B84" s="48"/>
      <c r="C84" s="48"/>
      <c r="D84" s="48"/>
      <c r="E84" s="48"/>
      <c r="F84" s="48"/>
      <c r="G84" s="8"/>
      <c r="H84" s="14"/>
      <c r="I84" s="23"/>
    </row>
    <row r="85" spans="1:9" ht="15.75">
      <c r="A85" s="48"/>
      <c r="B85" s="48"/>
      <c r="C85" s="48"/>
      <c r="D85" s="48"/>
      <c r="E85" s="48"/>
      <c r="F85" s="48"/>
      <c r="G85" s="8"/>
      <c r="H85" s="14"/>
      <c r="I85" s="58"/>
    </row>
    <row r="86" spans="1:9" ht="15.75">
      <c r="A86" s="48"/>
      <c r="B86" s="48"/>
      <c r="C86" s="48"/>
      <c r="D86" s="48"/>
      <c r="E86" s="48"/>
      <c r="F86" s="48"/>
      <c r="G86" s="8"/>
      <c r="H86" s="14"/>
      <c r="I86" s="23"/>
    </row>
    <row r="87" spans="1:9" ht="15.75">
      <c r="A87" s="48"/>
      <c r="B87" s="48"/>
      <c r="C87" s="48"/>
      <c r="D87" s="48"/>
      <c r="E87" s="48"/>
      <c r="F87" s="48"/>
      <c r="G87" s="8"/>
      <c r="H87" s="14"/>
      <c r="I87" s="49"/>
    </row>
    <row r="88" spans="1:9" ht="15.75">
      <c r="A88" s="48"/>
      <c r="B88" s="48"/>
      <c r="C88" s="48"/>
      <c r="D88" s="48"/>
      <c r="E88" s="48"/>
      <c r="F88" s="48"/>
      <c r="G88" s="8"/>
      <c r="H88" s="14"/>
      <c r="I88" s="23"/>
    </row>
    <row r="89" spans="1:9" ht="15.75">
      <c r="A89" s="48"/>
      <c r="B89" s="48"/>
      <c r="C89" s="48"/>
      <c r="D89" s="48"/>
      <c r="E89" s="48"/>
      <c r="F89" s="48"/>
      <c r="G89" s="8"/>
      <c r="H89" s="14"/>
      <c r="I89" s="23"/>
    </row>
    <row r="90" spans="1:9" ht="15.75">
      <c r="A90" s="48"/>
      <c r="B90" s="48"/>
      <c r="C90" s="48"/>
      <c r="D90" s="48"/>
      <c r="E90" s="48"/>
      <c r="F90" s="48"/>
      <c r="G90" s="8"/>
      <c r="H90" s="14"/>
      <c r="I90" s="58"/>
    </row>
    <row r="91" spans="1:9" ht="15.75">
      <c r="A91" s="48"/>
      <c r="B91" s="48"/>
      <c r="C91" s="48"/>
      <c r="D91" s="48"/>
      <c r="E91" s="48"/>
      <c r="F91" s="48"/>
      <c r="G91" s="8"/>
      <c r="H91" s="14"/>
      <c r="I91" s="58"/>
    </row>
    <row r="92" spans="1:9" ht="15.75">
      <c r="A92" s="48"/>
      <c r="B92" s="48"/>
      <c r="C92" s="48"/>
      <c r="D92" s="48"/>
      <c r="E92" s="48"/>
      <c r="F92" s="48"/>
      <c r="G92" s="8"/>
      <c r="H92" s="14"/>
      <c r="I92" s="58"/>
    </row>
    <row r="93" spans="1:9" ht="15.75">
      <c r="A93" s="48"/>
      <c r="B93" s="48"/>
      <c r="C93" s="48"/>
      <c r="D93" s="48"/>
      <c r="E93" s="48"/>
      <c r="F93" s="48"/>
      <c r="G93" s="8"/>
      <c r="H93" s="14"/>
      <c r="I93" s="58"/>
    </row>
    <row r="94" spans="1:9" ht="15.75">
      <c r="A94" s="48"/>
      <c r="B94" s="48"/>
      <c r="C94" s="48"/>
      <c r="D94" s="48"/>
      <c r="E94" s="48"/>
      <c r="F94" s="48"/>
      <c r="G94" s="8"/>
      <c r="H94" s="14"/>
      <c r="I94" s="58"/>
    </row>
    <row r="95" spans="1:9" ht="15.75">
      <c r="A95" s="48"/>
      <c r="B95" s="48"/>
      <c r="C95" s="48"/>
      <c r="D95" s="48"/>
      <c r="E95" s="48"/>
      <c r="F95" s="48"/>
      <c r="G95" s="8"/>
      <c r="H95" s="14"/>
      <c r="I95" s="23"/>
    </row>
    <row r="96" spans="1:9" ht="15.75">
      <c r="A96" s="48"/>
      <c r="B96" s="48"/>
      <c r="C96" s="48"/>
      <c r="D96" s="48"/>
      <c r="E96" s="48"/>
      <c r="F96" s="48"/>
      <c r="G96" s="8"/>
      <c r="H96" s="14"/>
      <c r="I96" s="23"/>
    </row>
    <row r="97" spans="1:9" ht="15.75">
      <c r="A97" s="48"/>
      <c r="B97" s="48"/>
      <c r="C97" s="48"/>
      <c r="D97" s="48"/>
      <c r="E97" s="48"/>
      <c r="F97" s="48"/>
      <c r="G97" s="8"/>
      <c r="H97" s="14"/>
      <c r="I97" s="54"/>
    </row>
    <row r="98" spans="1:9" ht="15.75">
      <c r="A98" s="48"/>
      <c r="B98" s="48"/>
      <c r="C98" s="48"/>
      <c r="D98" s="48"/>
      <c r="E98" s="48"/>
      <c r="F98" s="48"/>
      <c r="G98" s="8"/>
      <c r="H98" s="14"/>
      <c r="I98" s="23"/>
    </row>
    <row r="99" spans="1:9" ht="15.75">
      <c r="A99" s="48"/>
      <c r="B99" s="48"/>
      <c r="C99" s="48"/>
      <c r="D99" s="48"/>
      <c r="E99" s="48"/>
      <c r="F99" s="48"/>
      <c r="G99" s="8"/>
      <c r="H99" s="14"/>
      <c r="I99" s="23"/>
    </row>
    <row r="100" spans="1:9" ht="15.75">
      <c r="A100" s="48"/>
      <c r="B100" s="48"/>
      <c r="C100" s="48"/>
      <c r="D100" s="48"/>
      <c r="E100" s="48"/>
      <c r="F100" s="48"/>
      <c r="G100" s="8"/>
      <c r="H100" s="14"/>
      <c r="I100" s="23"/>
    </row>
    <row r="101" spans="1:9" ht="15.75">
      <c r="A101" s="48"/>
      <c r="B101" s="48"/>
      <c r="C101" s="31"/>
      <c r="D101" s="14"/>
      <c r="E101" s="14"/>
      <c r="F101" s="14"/>
      <c r="G101" s="8"/>
      <c r="H101" s="14"/>
      <c r="I101" s="13"/>
    </row>
    <row r="102" spans="1:9" ht="15.75">
      <c r="A102" s="48"/>
      <c r="B102" s="48"/>
      <c r="C102" s="28"/>
      <c r="D102" s="14"/>
      <c r="E102" s="14"/>
      <c r="F102" s="14"/>
      <c r="G102" s="8"/>
      <c r="H102" s="14"/>
      <c r="I102" s="13"/>
    </row>
    <row r="103" spans="1:9" ht="15.75">
      <c r="A103" s="48"/>
      <c r="B103" s="48"/>
      <c r="C103" s="28"/>
      <c r="D103" s="14"/>
      <c r="E103" s="14"/>
      <c r="F103" s="14"/>
      <c r="G103" s="122"/>
      <c r="H103" s="122"/>
      <c r="I103" s="122"/>
    </row>
    <row r="104" spans="1:9" ht="15.75">
      <c r="A104" s="48"/>
      <c r="B104" s="48"/>
      <c r="C104" s="28"/>
      <c r="D104" s="14"/>
      <c r="E104" s="14"/>
      <c r="F104" s="14"/>
      <c r="G104" s="32"/>
      <c r="H104" s="28"/>
      <c r="I104" s="12"/>
    </row>
    <row r="105" spans="1:9" ht="15.75">
      <c r="A105" s="48"/>
      <c r="B105" s="48"/>
      <c r="C105" s="28"/>
      <c r="D105" s="14"/>
      <c r="E105" s="14"/>
      <c r="F105" s="14"/>
      <c r="G105" s="32"/>
      <c r="H105" s="28"/>
      <c r="I105" s="12"/>
    </row>
    <row r="106" spans="1:9" ht="15.75">
      <c r="A106" s="48"/>
      <c r="B106" s="48"/>
      <c r="C106" s="28"/>
      <c r="D106" s="14"/>
      <c r="E106" s="14"/>
      <c r="F106" s="14"/>
      <c r="G106" s="32"/>
      <c r="H106" s="28"/>
      <c r="I106" s="12"/>
    </row>
    <row r="107" spans="1:9" ht="15.75">
      <c r="A107" s="48"/>
      <c r="B107" s="48"/>
      <c r="C107" s="28"/>
      <c r="D107" s="14"/>
      <c r="E107" s="14"/>
      <c r="F107" s="14"/>
      <c r="G107" s="32"/>
      <c r="H107" s="28"/>
      <c r="I107" s="12"/>
    </row>
    <row r="108" spans="1:9" ht="15.75">
      <c r="A108" s="48"/>
      <c r="B108" s="48"/>
      <c r="C108" s="28"/>
      <c r="D108" s="14"/>
      <c r="E108" s="14"/>
      <c r="F108" s="14"/>
      <c r="G108" s="32"/>
      <c r="H108" s="28"/>
      <c r="I108" s="12"/>
    </row>
    <row r="109" spans="1:9" ht="15.75">
      <c r="A109" s="48"/>
      <c r="B109" s="48"/>
      <c r="C109" s="28"/>
      <c r="D109" s="14"/>
      <c r="E109" s="14"/>
      <c r="F109" s="14"/>
      <c r="G109" s="55"/>
      <c r="H109" s="14"/>
      <c r="I109" s="25"/>
    </row>
    <row r="110" spans="1:9" ht="12.75">
      <c r="A110" s="14"/>
      <c r="B110" s="14"/>
      <c r="C110" s="14"/>
      <c r="D110" s="14"/>
      <c r="E110" s="14"/>
      <c r="F110" s="14"/>
      <c r="G110" s="8"/>
      <c r="H110" s="14"/>
      <c r="I110" s="13"/>
    </row>
    <row r="111" spans="1:9" ht="15.75">
      <c r="A111" s="48"/>
      <c r="B111" s="48"/>
      <c r="C111" s="48"/>
      <c r="D111" s="48"/>
      <c r="E111" s="48"/>
      <c r="F111" s="48"/>
      <c r="G111" s="8"/>
      <c r="H111" s="14"/>
      <c r="I111" s="13"/>
    </row>
    <row r="112" spans="1:9" ht="15.75">
      <c r="A112" s="48"/>
      <c r="B112" s="48"/>
      <c r="C112" s="48"/>
      <c r="D112" s="48"/>
      <c r="E112" s="48"/>
      <c r="F112" s="48"/>
      <c r="G112" s="8"/>
      <c r="H112" s="14"/>
      <c r="I112" s="13"/>
    </row>
    <row r="113" spans="1:9" ht="15.75">
      <c r="A113" s="48"/>
      <c r="B113" s="48"/>
      <c r="C113" s="48"/>
      <c r="D113" s="48"/>
      <c r="E113" s="48"/>
      <c r="F113" s="48"/>
      <c r="G113" s="8"/>
      <c r="H113" s="14"/>
      <c r="I113" s="13"/>
    </row>
    <row r="114" spans="1:9" ht="15.75">
      <c r="A114" s="48"/>
      <c r="B114" s="48"/>
      <c r="C114" s="48"/>
      <c r="D114" s="48"/>
      <c r="E114" s="48"/>
      <c r="F114" s="48"/>
      <c r="G114" s="8"/>
      <c r="H114" s="14"/>
      <c r="I114" s="13"/>
    </row>
    <row r="115" spans="1:9" ht="15.75">
      <c r="A115" s="48"/>
      <c r="B115" s="48"/>
      <c r="C115" s="48"/>
      <c r="D115" s="48"/>
      <c r="E115" s="48"/>
      <c r="F115" s="48"/>
      <c r="G115" s="47"/>
      <c r="H115" s="14"/>
      <c r="I115" s="49"/>
    </row>
    <row r="116" spans="1:9" ht="15.75">
      <c r="A116" s="48"/>
      <c r="B116" s="48"/>
      <c r="C116" s="48"/>
      <c r="D116" s="48"/>
      <c r="E116" s="48"/>
      <c r="F116" s="48"/>
      <c r="G116" s="8"/>
      <c r="H116" s="14"/>
      <c r="I116" s="13"/>
    </row>
    <row r="117" spans="1:9" ht="15.75">
      <c r="A117" s="48"/>
      <c r="B117" s="48"/>
      <c r="C117" s="48"/>
      <c r="D117" s="48"/>
      <c r="E117" s="48"/>
      <c r="F117" s="48"/>
      <c r="G117" s="8"/>
      <c r="H117" s="14"/>
      <c r="I117" s="13"/>
    </row>
    <row r="118" spans="1:9" ht="15.75">
      <c r="A118" s="48"/>
      <c r="B118" s="48"/>
      <c r="C118" s="48"/>
      <c r="D118" s="48"/>
      <c r="E118" s="48"/>
      <c r="F118" s="48"/>
      <c r="G118" s="47"/>
      <c r="H118" s="14"/>
      <c r="I118" s="49"/>
    </row>
    <row r="119" spans="1:9" ht="15.75">
      <c r="A119" s="48"/>
      <c r="B119" s="48"/>
      <c r="C119" s="48"/>
      <c r="D119" s="48"/>
      <c r="E119" s="48"/>
      <c r="F119" s="48"/>
      <c r="G119" s="8"/>
      <c r="H119" s="14"/>
      <c r="I119" s="13"/>
    </row>
    <row r="120" spans="1:9" ht="15.75">
      <c r="A120" s="48"/>
      <c r="B120" s="48"/>
      <c r="C120" s="48"/>
      <c r="D120" s="48"/>
      <c r="E120" s="48"/>
      <c r="F120" s="48"/>
      <c r="G120" s="8"/>
      <c r="H120" s="14"/>
      <c r="I120" s="13"/>
    </row>
    <row r="121" spans="1:9" ht="15.75">
      <c r="A121" s="48"/>
      <c r="B121" s="48"/>
      <c r="C121" s="48"/>
      <c r="D121" s="48"/>
      <c r="E121" s="48"/>
      <c r="F121" s="48"/>
      <c r="G121" s="8"/>
      <c r="H121" s="14"/>
      <c r="I121" s="13"/>
    </row>
    <row r="122" spans="1:9" ht="15.75">
      <c r="A122" s="14"/>
      <c r="B122" s="14"/>
      <c r="C122" s="57"/>
      <c r="D122" s="14"/>
      <c r="E122" s="14"/>
      <c r="F122" s="14"/>
      <c r="G122" s="8"/>
      <c r="H122" s="14"/>
      <c r="I122" s="13"/>
    </row>
    <row r="123" spans="1:9" ht="15.75">
      <c r="A123" s="14"/>
      <c r="B123" s="14"/>
      <c r="C123" s="48"/>
      <c r="D123" s="14"/>
      <c r="E123" s="14"/>
      <c r="F123" s="14"/>
      <c r="G123" s="8"/>
      <c r="H123" s="14"/>
      <c r="I123" s="13"/>
    </row>
    <row r="124" spans="1:9" ht="15.75">
      <c r="A124" s="14"/>
      <c r="B124" s="14"/>
      <c r="C124" s="28"/>
      <c r="D124" s="14"/>
      <c r="E124" s="14"/>
      <c r="F124" s="48"/>
      <c r="G124" s="8"/>
      <c r="H124" s="14"/>
      <c r="I124" s="13"/>
    </row>
    <row r="125" spans="1:9" ht="12.75">
      <c r="A125" s="14"/>
      <c r="B125" s="14"/>
      <c r="C125" s="28"/>
      <c r="D125" s="14"/>
      <c r="E125" s="14"/>
      <c r="F125" s="14"/>
      <c r="G125" s="8"/>
      <c r="H125" s="14"/>
      <c r="I125" s="13"/>
    </row>
    <row r="126" spans="1:9" ht="12.75">
      <c r="A126" s="14"/>
      <c r="B126" s="14"/>
      <c r="C126" s="28"/>
      <c r="D126" s="14"/>
      <c r="E126" s="14"/>
      <c r="F126" s="14"/>
      <c r="G126" s="8"/>
      <c r="H126" s="14"/>
      <c r="I126" s="13"/>
    </row>
  </sheetData>
  <mergeCells count="9">
    <mergeCell ref="C3:J3"/>
    <mergeCell ref="C4:J4"/>
    <mergeCell ref="C5:J5"/>
    <mergeCell ref="G103:I103"/>
    <mergeCell ref="C7:J7"/>
    <mergeCell ref="C55:I55"/>
    <mergeCell ref="C56:I56"/>
    <mergeCell ref="C8:J8"/>
    <mergeCell ref="C9:J9"/>
  </mergeCells>
  <printOptions/>
  <pageMargins left="0.99" right="0.39" top="0.13" bottom="0" header="0.1" footer="0.1"/>
  <pageSetup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88"/>
  <sheetViews>
    <sheetView workbookViewId="0" topLeftCell="A40">
      <selection activeCell="B48" sqref="B48:H89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13.8515625" style="1" customWidth="1"/>
    <col min="4" max="4" width="9.8515625" style="4" bestFit="1" customWidth="1"/>
    <col min="5" max="5" width="11.140625" style="4" bestFit="1" customWidth="1"/>
    <col min="6" max="6" width="12.00390625" style="4" bestFit="1" customWidth="1"/>
    <col min="7" max="7" width="11.140625" style="4" bestFit="1" customWidth="1"/>
    <col min="8" max="8" width="11.00390625" style="1" customWidth="1"/>
    <col min="9" max="16384" width="9.140625" style="1" customWidth="1"/>
  </cols>
  <sheetData>
    <row r="4" spans="2:10" ht="18.75">
      <c r="B4" s="128" t="s">
        <v>3</v>
      </c>
      <c r="C4" s="128"/>
      <c r="D4" s="128"/>
      <c r="E4" s="128"/>
      <c r="F4" s="128"/>
      <c r="G4" s="128"/>
      <c r="H4" s="128"/>
      <c r="I4" s="128"/>
      <c r="J4" s="128"/>
    </row>
    <row r="5" spans="2:10" ht="12.75">
      <c r="B5" s="134" t="s">
        <v>15</v>
      </c>
      <c r="C5" s="134"/>
      <c r="D5" s="134"/>
      <c r="E5" s="134"/>
      <c r="F5" s="134"/>
      <c r="G5" s="134"/>
      <c r="H5" s="134"/>
      <c r="I5" s="134"/>
      <c r="J5" s="134"/>
    </row>
    <row r="6" spans="2:10" ht="12.75">
      <c r="B6" s="134" t="s">
        <v>4</v>
      </c>
      <c r="C6" s="134"/>
      <c r="D6" s="134"/>
      <c r="E6" s="134"/>
      <c r="F6" s="134"/>
      <c r="G6" s="134"/>
      <c r="H6" s="134"/>
      <c r="I6" s="134"/>
      <c r="J6" s="134"/>
    </row>
    <row r="7" spans="2:10" ht="12.75">
      <c r="B7" s="27" t="s">
        <v>132</v>
      </c>
      <c r="C7" s="25"/>
      <c r="D7" s="25"/>
      <c r="E7" s="18"/>
      <c r="F7" s="18"/>
      <c r="G7" s="18"/>
      <c r="H7" s="18"/>
      <c r="I7" s="18"/>
      <c r="J7" s="18"/>
    </row>
    <row r="9" spans="4:8" ht="12.75">
      <c r="D9" s="19" t="s">
        <v>17</v>
      </c>
      <c r="E9" s="19" t="s">
        <v>18</v>
      </c>
      <c r="F9" s="19" t="s">
        <v>19</v>
      </c>
      <c r="G9" s="19" t="s">
        <v>20</v>
      </c>
      <c r="H9" s="17" t="s">
        <v>21</v>
      </c>
    </row>
    <row r="10" spans="4:8" ht="12.75">
      <c r="D10" s="18" t="s">
        <v>22</v>
      </c>
      <c r="E10" s="18" t="s">
        <v>22</v>
      </c>
      <c r="F10" s="18" t="s">
        <v>22</v>
      </c>
      <c r="G10" s="18" t="s">
        <v>22</v>
      </c>
      <c r="H10" s="11" t="s">
        <v>22</v>
      </c>
    </row>
    <row r="11" spans="4:8" ht="12.75">
      <c r="D11" s="19"/>
      <c r="E11" s="20"/>
      <c r="F11" s="19"/>
      <c r="G11" s="19"/>
      <c r="H11" s="17"/>
    </row>
    <row r="13" ht="12.75">
      <c r="B13" s="7" t="s">
        <v>27</v>
      </c>
    </row>
    <row r="15" spans="2:8" ht="12.75">
      <c r="B15" s="1" t="s">
        <v>9</v>
      </c>
      <c r="D15" s="4">
        <v>0</v>
      </c>
      <c r="E15" s="4">
        <f>8551758+7628619</f>
        <v>16180377</v>
      </c>
      <c r="F15" s="4">
        <v>0</v>
      </c>
      <c r="G15" s="4">
        <v>0</v>
      </c>
      <c r="H15" s="21">
        <f>+D15+E15+F15+G15</f>
        <v>16180377</v>
      </c>
    </row>
    <row r="17" spans="2:8" ht="12.75">
      <c r="B17" s="1" t="s">
        <v>5</v>
      </c>
      <c r="D17" s="4">
        <v>0</v>
      </c>
      <c r="E17" s="4">
        <v>7578433</v>
      </c>
      <c r="F17" s="4">
        <v>0</v>
      </c>
      <c r="G17" s="4">
        <v>0</v>
      </c>
      <c r="H17" s="21">
        <f>+D17+E17+F17+G17</f>
        <v>7578433</v>
      </c>
    </row>
    <row r="19" spans="2:8" ht="12.75">
      <c r="B19" s="1" t="s">
        <v>8</v>
      </c>
      <c r="D19" s="4">
        <v>0</v>
      </c>
      <c r="E19" s="4">
        <f>2791914+14000</f>
        <v>2805914</v>
      </c>
      <c r="F19" s="4">
        <v>0</v>
      </c>
      <c r="G19" s="4">
        <v>0</v>
      </c>
      <c r="H19" s="21">
        <f>+D19+E19+F19+G19</f>
        <v>2805914</v>
      </c>
    </row>
    <row r="21" spans="2:8" ht="12.75">
      <c r="B21" s="1" t="s">
        <v>23</v>
      </c>
      <c r="D21" s="4">
        <v>0</v>
      </c>
      <c r="E21" s="4">
        <v>0</v>
      </c>
      <c r="F21" s="4">
        <v>0</v>
      </c>
      <c r="G21" s="4">
        <v>0</v>
      </c>
      <c r="H21" s="21">
        <f>+D21+E21+F21+G21</f>
        <v>0</v>
      </c>
    </row>
    <row r="23" spans="2:8" ht="12.75">
      <c r="B23" s="1" t="s">
        <v>24</v>
      </c>
      <c r="D23" s="4">
        <v>0</v>
      </c>
      <c r="E23" s="4">
        <v>0</v>
      </c>
      <c r="F23" s="4">
        <v>0</v>
      </c>
      <c r="G23" s="4">
        <v>0</v>
      </c>
      <c r="H23" s="21">
        <f>+D23+E23+F23+G23</f>
        <v>0</v>
      </c>
    </row>
    <row r="25" spans="2:8" ht="12.75">
      <c r="B25" s="1" t="s">
        <v>6</v>
      </c>
      <c r="D25" s="4">
        <v>0</v>
      </c>
      <c r="E25" s="4">
        <v>0</v>
      </c>
      <c r="F25" s="4">
        <v>7214629</v>
      </c>
      <c r="G25" s="4">
        <v>0</v>
      </c>
      <c r="H25" s="21">
        <f>+D25+E25+F25+G25</f>
        <v>7214629</v>
      </c>
    </row>
    <row r="26" ht="12.75">
      <c r="H26" s="21"/>
    </row>
    <row r="27" ht="12.75">
      <c r="B27" s="7" t="s">
        <v>16</v>
      </c>
    </row>
    <row r="29" spans="2:8" ht="12.75">
      <c r="B29" s="1" t="s">
        <v>7</v>
      </c>
      <c r="D29" s="4">
        <v>0</v>
      </c>
      <c r="E29" s="4">
        <f>3416832+838522</f>
        <v>4255354</v>
      </c>
      <c r="F29" s="4">
        <v>0</v>
      </c>
      <c r="G29" s="4">
        <v>1373676</v>
      </c>
      <c r="H29" s="21">
        <f>+D29+E29+F29+G29</f>
        <v>5629030</v>
      </c>
    </row>
    <row r="30" ht="12.75">
      <c r="H30" s="21"/>
    </row>
    <row r="31" spans="2:8" ht="12.75">
      <c r="B31" s="1" t="s">
        <v>5</v>
      </c>
      <c r="D31" s="4">
        <v>0</v>
      </c>
      <c r="E31" s="4">
        <v>19086973</v>
      </c>
      <c r="F31" s="4">
        <v>0</v>
      </c>
      <c r="G31" s="4">
        <v>0</v>
      </c>
      <c r="H31" s="21">
        <f>+D31+E31+F31+G31</f>
        <v>19086973</v>
      </c>
    </row>
    <row r="32" spans="4:8" ht="13.5" thickBot="1">
      <c r="D32" s="10">
        <f>SUM(D15:D27)</f>
        <v>0</v>
      </c>
      <c r="E32" s="10">
        <f>SUM(E15:E31)</f>
        <v>49907051</v>
      </c>
      <c r="F32" s="10">
        <f>SUM(F11:F30)</f>
        <v>7214629</v>
      </c>
      <c r="G32" s="10">
        <f>SUM(G11:G30)</f>
        <v>1373676</v>
      </c>
      <c r="H32" s="22">
        <f>SUM(H15:H31)</f>
        <v>58495356</v>
      </c>
    </row>
    <row r="33" spans="4:8" ht="13.5" thickTop="1">
      <c r="D33" s="13"/>
      <c r="E33" s="13"/>
      <c r="F33" s="13"/>
      <c r="G33" s="13"/>
      <c r="H33" s="38"/>
    </row>
    <row r="34" spans="2:8" ht="12.75">
      <c r="B34" s="7" t="s">
        <v>94</v>
      </c>
      <c r="D34" s="13"/>
      <c r="E34" s="13"/>
      <c r="F34" s="13"/>
      <c r="G34" s="13"/>
      <c r="H34" s="38"/>
    </row>
    <row r="35" spans="2:8" ht="12.75">
      <c r="B35" s="1" t="s">
        <v>95</v>
      </c>
      <c r="D35" s="13">
        <v>0</v>
      </c>
      <c r="E35" s="13">
        <v>9529422</v>
      </c>
      <c r="F35" s="13">
        <v>0</v>
      </c>
      <c r="G35" s="13">
        <v>0</v>
      </c>
      <c r="H35" s="38">
        <f aca="true" t="shared" si="0" ref="H35:H43">SUM(D35:G35)</f>
        <v>9529422</v>
      </c>
    </row>
    <row r="36" spans="2:8" ht="12.75">
      <c r="B36" s="1" t="s">
        <v>96</v>
      </c>
      <c r="D36" s="13">
        <v>0</v>
      </c>
      <c r="E36" s="13">
        <v>652485</v>
      </c>
      <c r="F36" s="13">
        <v>0</v>
      </c>
      <c r="G36" s="13">
        <v>0</v>
      </c>
      <c r="H36" s="38">
        <f t="shared" si="0"/>
        <v>652485</v>
      </c>
    </row>
    <row r="37" spans="2:8" ht="12.75">
      <c r="B37" s="1" t="s">
        <v>97</v>
      </c>
      <c r="D37" s="13">
        <v>0</v>
      </c>
      <c r="E37" s="13">
        <v>7287218</v>
      </c>
      <c r="F37" s="13">
        <v>0</v>
      </c>
      <c r="G37" s="13">
        <v>0</v>
      </c>
      <c r="H37" s="38">
        <f t="shared" si="0"/>
        <v>7287218</v>
      </c>
    </row>
    <row r="38" spans="2:8" ht="12.75">
      <c r="B38" s="1" t="s">
        <v>98</v>
      </c>
      <c r="D38" s="4">
        <v>0</v>
      </c>
      <c r="E38" s="4">
        <v>2040975</v>
      </c>
      <c r="F38" s="4">
        <v>0</v>
      </c>
      <c r="G38" s="4">
        <v>0</v>
      </c>
      <c r="H38" s="21">
        <f t="shared" si="0"/>
        <v>2040975</v>
      </c>
    </row>
    <row r="39" spans="2:8" ht="12.75">
      <c r="B39" s="1" t="s">
        <v>99</v>
      </c>
      <c r="D39" s="4">
        <f>27359732+1334000+190000</f>
        <v>28883732</v>
      </c>
      <c r="E39" s="4">
        <v>0</v>
      </c>
      <c r="F39" s="4">
        <v>0</v>
      </c>
      <c r="G39" s="4">
        <v>0</v>
      </c>
      <c r="H39" s="21">
        <f t="shared" si="0"/>
        <v>28883732</v>
      </c>
    </row>
    <row r="40" spans="2:8" ht="12.75">
      <c r="B40" s="1" t="s">
        <v>100</v>
      </c>
      <c r="D40" s="4">
        <v>0</v>
      </c>
      <c r="E40" s="4">
        <v>0</v>
      </c>
      <c r="F40" s="4">
        <v>6627607</v>
      </c>
      <c r="G40" s="4">
        <v>0</v>
      </c>
      <c r="H40" s="21">
        <f t="shared" si="0"/>
        <v>6627607</v>
      </c>
    </row>
    <row r="41" spans="2:8" ht="12.75">
      <c r="B41" s="1" t="s">
        <v>101</v>
      </c>
      <c r="D41" s="4">
        <v>0</v>
      </c>
      <c r="E41" s="4">
        <v>0</v>
      </c>
      <c r="F41" s="4">
        <v>5300132</v>
      </c>
      <c r="G41" s="4">
        <v>0</v>
      </c>
      <c r="H41" s="21">
        <f t="shared" si="0"/>
        <v>5300132</v>
      </c>
    </row>
    <row r="42" spans="2:8" ht="12.75">
      <c r="B42" s="1" t="s">
        <v>102</v>
      </c>
      <c r="D42" s="4">
        <v>0</v>
      </c>
      <c r="E42" s="4">
        <v>0</v>
      </c>
      <c r="F42" s="4">
        <v>3270007</v>
      </c>
      <c r="G42" s="4">
        <v>0</v>
      </c>
      <c r="H42" s="21">
        <f t="shared" si="0"/>
        <v>3270007</v>
      </c>
    </row>
    <row r="43" spans="2:8" ht="12.75">
      <c r="B43" s="1" t="s">
        <v>103</v>
      </c>
      <c r="D43" s="4">
        <v>0</v>
      </c>
      <c r="E43" s="4">
        <v>0</v>
      </c>
      <c r="F43" s="4">
        <v>51846786</v>
      </c>
      <c r="G43" s="4">
        <v>0</v>
      </c>
      <c r="H43" s="21">
        <f t="shared" si="0"/>
        <v>51846786</v>
      </c>
    </row>
    <row r="45" spans="4:8" ht="13.5" thickBot="1">
      <c r="D45" s="10">
        <f>SUM(D35:D44)</f>
        <v>28883732</v>
      </c>
      <c r="E45" s="10">
        <f>SUM(E35:E44)</f>
        <v>19510100</v>
      </c>
      <c r="F45" s="10">
        <f>SUM(F35:F43)</f>
        <v>67044532</v>
      </c>
      <c r="G45" s="10">
        <f>SUM(G35:G43)</f>
        <v>0</v>
      </c>
      <c r="H45" s="22">
        <f>SUM(H35:H43)</f>
        <v>115438364</v>
      </c>
    </row>
    <row r="46" spans="4:8" ht="13.5" thickTop="1">
      <c r="D46" s="13"/>
      <c r="E46" s="13"/>
      <c r="F46" s="13"/>
      <c r="G46" s="13"/>
      <c r="H46" s="38"/>
    </row>
    <row r="48" ht="12.75">
      <c r="B48" s="7" t="s">
        <v>25</v>
      </c>
    </row>
    <row r="49" spans="2:10" ht="12.75">
      <c r="B49" s="27" t="s">
        <v>108</v>
      </c>
      <c r="C49" s="25"/>
      <c r="D49" s="25"/>
      <c r="E49" s="18"/>
      <c r="F49" s="18"/>
      <c r="G49" s="18"/>
      <c r="H49" s="18"/>
      <c r="I49" s="18"/>
      <c r="J49" s="18"/>
    </row>
    <row r="51" spans="4:8" ht="12.75">
      <c r="D51" s="19" t="s">
        <v>17</v>
      </c>
      <c r="E51" s="19" t="s">
        <v>18</v>
      </c>
      <c r="F51" s="19" t="s">
        <v>19</v>
      </c>
      <c r="G51" s="19" t="s">
        <v>20</v>
      </c>
      <c r="H51" s="17" t="s">
        <v>21</v>
      </c>
    </row>
    <row r="52" spans="4:8" ht="12.75">
      <c r="D52" s="18" t="s">
        <v>22</v>
      </c>
      <c r="E52" s="18" t="s">
        <v>22</v>
      </c>
      <c r="F52" s="18" t="s">
        <v>22</v>
      </c>
      <c r="G52" s="18" t="s">
        <v>22</v>
      </c>
      <c r="H52" s="11" t="s">
        <v>22</v>
      </c>
    </row>
    <row r="53" spans="4:8" ht="12.75">
      <c r="D53" s="19"/>
      <c r="E53" s="20"/>
      <c r="F53" s="19"/>
      <c r="G53" s="19"/>
      <c r="H53" s="17"/>
    </row>
    <row r="55" ht="12.75">
      <c r="B55" s="7" t="s">
        <v>27</v>
      </c>
    </row>
    <row r="57" spans="2:8" ht="12.75">
      <c r="B57" s="1" t="s">
        <v>9</v>
      </c>
      <c r="D57" s="4">
        <v>0</v>
      </c>
      <c r="E57" s="4">
        <f>8334336+7426308</f>
        <v>15760644</v>
      </c>
      <c r="F57" s="4">
        <v>0</v>
      </c>
      <c r="G57" s="4">
        <v>0</v>
      </c>
      <c r="H57" s="21">
        <f>+D57+E57+F57+G57</f>
        <v>15760644</v>
      </c>
    </row>
    <row r="59" spans="2:8" ht="12.75">
      <c r="B59" s="1" t="s">
        <v>5</v>
      </c>
      <c r="D59" s="4">
        <v>0</v>
      </c>
      <c r="E59" s="4">
        <v>7420203</v>
      </c>
      <c r="F59" s="4">
        <v>0</v>
      </c>
      <c r="G59" s="4">
        <v>0</v>
      </c>
      <c r="H59" s="21">
        <f>+D59+E59+F59+G59</f>
        <v>7420203</v>
      </c>
    </row>
    <row r="61" spans="2:8" ht="12.75">
      <c r="B61" s="1" t="s">
        <v>8</v>
      </c>
      <c r="D61" s="4">
        <v>0</v>
      </c>
      <c r="E61" s="4">
        <v>2766325</v>
      </c>
      <c r="F61" s="4">
        <v>0</v>
      </c>
      <c r="G61" s="4">
        <v>0</v>
      </c>
      <c r="H61" s="21">
        <f>+D61+E61+F61+G61</f>
        <v>2766325</v>
      </c>
    </row>
    <row r="63" spans="2:8" ht="12.75">
      <c r="B63" s="1" t="s">
        <v>23</v>
      </c>
      <c r="D63" s="4">
        <v>0</v>
      </c>
      <c r="E63" s="4">
        <v>0</v>
      </c>
      <c r="F63" s="4">
        <v>0</v>
      </c>
      <c r="G63" s="4">
        <v>0</v>
      </c>
      <c r="H63" s="21">
        <f>+D63+E63+F63+G63</f>
        <v>0</v>
      </c>
    </row>
    <row r="65" spans="2:8" ht="12.75">
      <c r="B65" s="1" t="s">
        <v>24</v>
      </c>
      <c r="D65" s="4">
        <v>0</v>
      </c>
      <c r="E65" s="4">
        <v>0</v>
      </c>
      <c r="F65" s="4">
        <v>0</v>
      </c>
      <c r="G65" s="4">
        <v>0</v>
      </c>
      <c r="H65" s="21">
        <f>+D65+E65+F65+G65</f>
        <v>0</v>
      </c>
    </row>
    <row r="67" spans="2:8" ht="12.75">
      <c r="B67" s="1" t="s">
        <v>6</v>
      </c>
      <c r="D67" s="4">
        <v>0</v>
      </c>
      <c r="E67" s="4">
        <v>0</v>
      </c>
      <c r="F67" s="4">
        <v>7098642</v>
      </c>
      <c r="G67" s="4">
        <v>0</v>
      </c>
      <c r="H67" s="21">
        <f>+D67+E67+F67+G67</f>
        <v>7098642</v>
      </c>
    </row>
    <row r="68" ht="12.75">
      <c r="H68" s="21"/>
    </row>
    <row r="69" ht="12.75">
      <c r="B69" s="7" t="s">
        <v>16</v>
      </c>
    </row>
    <row r="71" spans="2:8" ht="12.75">
      <c r="B71" s="1" t="s">
        <v>7</v>
      </c>
      <c r="D71" s="4">
        <v>0</v>
      </c>
      <c r="E71" s="4">
        <f>3334764+820384</f>
        <v>4155148</v>
      </c>
      <c r="F71" s="4">
        <v>0</v>
      </c>
      <c r="G71" s="4">
        <v>1343144</v>
      </c>
      <c r="H71" s="21">
        <f>+D71+E71+F71+G71</f>
        <v>5498292</v>
      </c>
    </row>
    <row r="72" ht="12.75">
      <c r="H72" s="21"/>
    </row>
    <row r="73" spans="2:8" ht="12.75">
      <c r="B73" s="1" t="s">
        <v>5</v>
      </c>
      <c r="D73" s="4">
        <v>0</v>
      </c>
      <c r="E73" s="4">
        <v>18380168</v>
      </c>
      <c r="F73" s="4">
        <v>0</v>
      </c>
      <c r="G73" s="4">
        <v>0</v>
      </c>
      <c r="H73" s="21">
        <f>+D73+E73+F73+G73</f>
        <v>18380168</v>
      </c>
    </row>
    <row r="74" spans="4:8" ht="13.5" thickBot="1">
      <c r="D74" s="10">
        <f>SUM(D57:D69)</f>
        <v>0</v>
      </c>
      <c r="E74" s="10">
        <f>SUM(E57:E73)</f>
        <v>48482488</v>
      </c>
      <c r="F74" s="10">
        <f>SUM(F53:F72)</f>
        <v>7098642</v>
      </c>
      <c r="G74" s="10">
        <f>SUM(G53:G72)</f>
        <v>1343144</v>
      </c>
      <c r="H74" s="22">
        <f>SUM(H57:H73)</f>
        <v>56924274</v>
      </c>
    </row>
    <row r="75" spans="4:8" ht="13.5" thickTop="1">
      <c r="D75" s="13"/>
      <c r="E75" s="13"/>
      <c r="F75" s="13"/>
      <c r="G75" s="13"/>
      <c r="H75" s="38"/>
    </row>
    <row r="76" spans="2:8" ht="12.75">
      <c r="B76" s="7" t="s">
        <v>94</v>
      </c>
      <c r="D76" s="13"/>
      <c r="E76" s="13"/>
      <c r="F76" s="13"/>
      <c r="G76" s="13"/>
      <c r="H76" s="38"/>
    </row>
    <row r="77" spans="2:8" ht="12.75">
      <c r="B77" s="1" t="s">
        <v>95</v>
      </c>
      <c r="D77" s="13">
        <v>0</v>
      </c>
      <c r="E77" s="13">
        <v>9326307</v>
      </c>
      <c r="F77" s="13">
        <v>0</v>
      </c>
      <c r="G77" s="13">
        <v>0</v>
      </c>
      <c r="H77" s="38">
        <f aca="true" t="shared" si="1" ref="H77:H85">SUM(D77:G77)</f>
        <v>9326307</v>
      </c>
    </row>
    <row r="78" spans="2:8" ht="12.75">
      <c r="B78" s="1" t="s">
        <v>96</v>
      </c>
      <c r="D78" s="13">
        <v>0</v>
      </c>
      <c r="E78" s="13">
        <v>637592</v>
      </c>
      <c r="F78" s="13">
        <v>0</v>
      </c>
      <c r="G78" s="13">
        <v>0</v>
      </c>
      <c r="H78" s="38">
        <f t="shared" si="1"/>
        <v>637592</v>
      </c>
    </row>
    <row r="79" spans="2:8" ht="12.75">
      <c r="B79" s="1" t="s">
        <v>97</v>
      </c>
      <c r="D79" s="13">
        <v>0</v>
      </c>
      <c r="E79" s="13">
        <v>7187529</v>
      </c>
      <c r="F79" s="13">
        <v>0</v>
      </c>
      <c r="G79" s="13">
        <v>0</v>
      </c>
      <c r="H79" s="38">
        <f t="shared" si="1"/>
        <v>7187529</v>
      </c>
    </row>
    <row r="80" spans="2:8" ht="12.75">
      <c r="B80" s="1" t="s">
        <v>98</v>
      </c>
      <c r="D80" s="4">
        <v>0</v>
      </c>
      <c r="E80" s="4">
        <v>2000795</v>
      </c>
      <c r="F80" s="4">
        <v>0</v>
      </c>
      <c r="G80" s="4">
        <v>0</v>
      </c>
      <c r="H80" s="21">
        <f t="shared" si="1"/>
        <v>2000795</v>
      </c>
    </row>
    <row r="81" spans="2:8" ht="12.75">
      <c r="B81" s="1" t="s">
        <v>99</v>
      </c>
      <c r="D81" s="4">
        <v>28339655</v>
      </c>
      <c r="E81" s="4">
        <v>0</v>
      </c>
      <c r="F81" s="4">
        <v>0</v>
      </c>
      <c r="G81" s="4">
        <v>0</v>
      </c>
      <c r="H81" s="21">
        <f t="shared" si="1"/>
        <v>28339655</v>
      </c>
    </row>
    <row r="82" spans="2:8" ht="12.75">
      <c r="B82" s="1" t="s">
        <v>100</v>
      </c>
      <c r="D82" s="4">
        <v>0</v>
      </c>
      <c r="E82" s="4">
        <v>0</v>
      </c>
      <c r="F82" s="4">
        <v>6488965</v>
      </c>
      <c r="G82" s="4">
        <v>0</v>
      </c>
      <c r="H82" s="21">
        <f t="shared" si="1"/>
        <v>6488965</v>
      </c>
    </row>
    <row r="83" spans="2:8" ht="12.75">
      <c r="B83" s="1" t="s">
        <v>101</v>
      </c>
      <c r="D83" s="4">
        <v>0</v>
      </c>
      <c r="E83" s="4">
        <v>0</v>
      </c>
      <c r="F83" s="4">
        <v>5189254</v>
      </c>
      <c r="G83" s="4">
        <v>0</v>
      </c>
      <c r="H83" s="21">
        <f t="shared" si="1"/>
        <v>5189254</v>
      </c>
    </row>
    <row r="84" spans="2:8" ht="12.75">
      <c r="B84" s="1" t="s">
        <v>102</v>
      </c>
      <c r="D84" s="4">
        <v>0</v>
      </c>
      <c r="E84" s="4">
        <v>0</v>
      </c>
      <c r="F84" s="4">
        <v>3145758</v>
      </c>
      <c r="G84" s="4">
        <v>0</v>
      </c>
      <c r="H84" s="21">
        <f t="shared" si="1"/>
        <v>3145758</v>
      </c>
    </row>
    <row r="85" spans="2:8" ht="12.75">
      <c r="B85" s="1" t="s">
        <v>103</v>
      </c>
      <c r="D85" s="4">
        <v>0</v>
      </c>
      <c r="E85" s="4">
        <v>0</v>
      </c>
      <c r="F85" s="4">
        <v>50787585</v>
      </c>
      <c r="G85" s="4">
        <v>0</v>
      </c>
      <c r="H85" s="21">
        <f t="shared" si="1"/>
        <v>50787585</v>
      </c>
    </row>
    <row r="87" spans="4:8" ht="13.5" thickBot="1">
      <c r="D87" s="10">
        <f>SUM(D77:D86)</f>
        <v>28339655</v>
      </c>
      <c r="E87" s="10">
        <f>SUM(E77:E86)</f>
        <v>19152223</v>
      </c>
      <c r="F87" s="10">
        <f>SUM(F77:F85)</f>
        <v>65611562</v>
      </c>
      <c r="G87" s="10">
        <f>SUM(G77:G85)</f>
        <v>0</v>
      </c>
      <c r="H87" s="22">
        <f>SUM(H77:H85)</f>
        <v>113103440</v>
      </c>
    </row>
    <row r="88" spans="4:8" ht="13.5" thickTop="1">
      <c r="D88" s="13"/>
      <c r="E88" s="13"/>
      <c r="F88" s="13"/>
      <c r="G88" s="13"/>
      <c r="H88" s="38"/>
    </row>
  </sheetData>
  <mergeCells count="3">
    <mergeCell ref="B4:J4"/>
    <mergeCell ref="B5:J5"/>
    <mergeCell ref="B6:J6"/>
  </mergeCells>
  <printOptions/>
  <pageMargins left="0.79" right="0.48" top="0.9" bottom="0.35" header="0.5" footer="0.5"/>
  <pageSetup horizontalDpi="300" verticalDpi="3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36"/>
  <sheetViews>
    <sheetView workbookViewId="0" topLeftCell="A33">
      <selection activeCell="C48" sqref="C48"/>
    </sheetView>
  </sheetViews>
  <sheetFormatPr defaultColWidth="9.140625" defaultRowHeight="12.75"/>
  <cols>
    <col min="1" max="1" width="7.140625" style="28" customWidth="1"/>
    <col min="2" max="2" width="11.00390625" style="28" bestFit="1" customWidth="1"/>
    <col min="3" max="3" width="13.00390625" style="28" customWidth="1"/>
    <col min="4" max="4" width="9.140625" style="28" customWidth="1"/>
    <col min="5" max="5" width="2.140625" style="28" customWidth="1"/>
    <col min="6" max="6" width="12.7109375" style="28" customWidth="1"/>
    <col min="7" max="7" width="4.00390625" style="28" customWidth="1"/>
    <col min="8" max="8" width="9.140625" style="28" customWidth="1"/>
    <col min="9" max="9" width="0.5625" style="28" customWidth="1"/>
    <col min="10" max="10" width="14.28125" style="35" customWidth="1"/>
    <col min="11" max="11" width="16.140625" style="35" customWidth="1"/>
    <col min="12" max="12" width="10.7109375" style="28" customWidth="1"/>
    <col min="13" max="16384" width="9.140625" style="28" customWidth="1"/>
  </cols>
  <sheetData>
    <row r="2" spans="2:12" ht="18.75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ht="12.75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2:12" ht="12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6" spans="1:11" ht="12.75">
      <c r="A6" s="29"/>
      <c r="B6" s="30"/>
      <c r="C6" s="14"/>
      <c r="D6" s="14"/>
      <c r="E6" s="14"/>
      <c r="F6" s="14"/>
      <c r="G6" s="14"/>
      <c r="H6" s="14"/>
      <c r="I6" s="14"/>
      <c r="J6" s="13"/>
      <c r="K6" s="13"/>
    </row>
    <row r="7" spans="2:11" ht="12.75">
      <c r="B7" s="14"/>
      <c r="C7" s="14"/>
      <c r="D7" s="14"/>
      <c r="E7" s="14"/>
      <c r="F7" s="14"/>
      <c r="G7" s="14"/>
      <c r="H7" s="14"/>
      <c r="I7" s="14"/>
      <c r="J7" s="13"/>
      <c r="K7" s="13"/>
    </row>
    <row r="8" spans="2:11" ht="12.75">
      <c r="B8" s="31"/>
      <c r="C8" s="14"/>
      <c r="D8" s="14"/>
      <c r="E8" s="14"/>
      <c r="F8" s="14"/>
      <c r="G8" s="14"/>
      <c r="H8" s="14"/>
      <c r="I8" s="14"/>
      <c r="J8" s="13"/>
      <c r="K8" s="13"/>
    </row>
    <row r="9" spans="2:11" ht="12.75">
      <c r="B9" s="14"/>
      <c r="C9" s="14"/>
      <c r="D9" s="14"/>
      <c r="E9" s="14"/>
      <c r="F9" s="14"/>
      <c r="G9" s="14"/>
      <c r="H9" s="14"/>
      <c r="I9" s="14"/>
      <c r="J9" s="13"/>
      <c r="K9" s="13"/>
    </row>
    <row r="10" spans="2:11" ht="12.75">
      <c r="B10" s="14"/>
      <c r="C10" s="14"/>
      <c r="D10" s="14"/>
      <c r="E10" s="14"/>
      <c r="F10" s="14"/>
      <c r="G10" s="14"/>
      <c r="H10" s="14"/>
      <c r="I10" s="14"/>
      <c r="J10" s="13"/>
      <c r="K10" s="13"/>
    </row>
    <row r="11" spans="2:11" ht="12.75">
      <c r="B11" s="14"/>
      <c r="C11" s="14"/>
      <c r="D11" s="14"/>
      <c r="E11" s="14"/>
      <c r="F11" s="14"/>
      <c r="G11" s="14"/>
      <c r="H11" s="14"/>
      <c r="I11" s="14"/>
      <c r="J11" s="13"/>
      <c r="K11" s="13"/>
    </row>
    <row r="12" spans="2:11" ht="12.75">
      <c r="B12" s="14"/>
      <c r="C12" s="14"/>
      <c r="D12" s="14"/>
      <c r="E12" s="14"/>
      <c r="F12" s="14"/>
      <c r="G12" s="14"/>
      <c r="H12" s="14"/>
      <c r="I12" s="14"/>
      <c r="J12" s="13"/>
      <c r="K12" s="13"/>
    </row>
    <row r="13" spans="2:11" ht="12.75">
      <c r="B13" s="31"/>
      <c r="C13" s="14"/>
      <c r="D13" s="14"/>
      <c r="E13" s="14"/>
      <c r="F13" s="14"/>
      <c r="G13" s="14"/>
      <c r="H13" s="14"/>
      <c r="I13" s="14"/>
      <c r="J13" s="13"/>
      <c r="K13" s="13"/>
    </row>
    <row r="14" spans="2:11" ht="12.75">
      <c r="B14" s="14"/>
      <c r="C14" s="14"/>
      <c r="D14" s="14"/>
      <c r="E14" s="14"/>
      <c r="F14" s="14"/>
      <c r="G14" s="14"/>
      <c r="H14" s="14"/>
      <c r="I14" s="14"/>
      <c r="J14" s="13"/>
      <c r="K14" s="13"/>
    </row>
    <row r="15" spans="2:11" ht="12.75">
      <c r="B15" s="14"/>
      <c r="C15" s="14"/>
      <c r="D15" s="14"/>
      <c r="E15" s="14"/>
      <c r="F15" s="14"/>
      <c r="G15" s="14"/>
      <c r="H15" s="14"/>
      <c r="I15" s="14"/>
      <c r="J15" s="13"/>
      <c r="K15" s="13"/>
    </row>
    <row r="16" spans="2:11" ht="12.75">
      <c r="B16" s="31"/>
      <c r="C16" s="14"/>
      <c r="D16" s="14"/>
      <c r="E16" s="14"/>
      <c r="F16" s="14"/>
      <c r="G16" s="14"/>
      <c r="H16" s="14"/>
      <c r="I16" s="14"/>
      <c r="J16" s="13"/>
      <c r="K16" s="13"/>
    </row>
    <row r="17" spans="2:11" ht="12.75">
      <c r="B17" s="14"/>
      <c r="C17" s="14"/>
      <c r="D17" s="14"/>
      <c r="E17" s="14"/>
      <c r="F17" s="14"/>
      <c r="G17" s="14"/>
      <c r="H17" s="14"/>
      <c r="I17" s="14"/>
      <c r="J17" s="13"/>
      <c r="K17" s="13"/>
    </row>
    <row r="18" spans="2:11" ht="12.75">
      <c r="B18" s="14"/>
      <c r="C18" s="14"/>
      <c r="D18" s="14"/>
      <c r="E18" s="14"/>
      <c r="F18" s="14"/>
      <c r="G18" s="14"/>
      <c r="H18" s="14"/>
      <c r="I18" s="14"/>
      <c r="J18" s="13"/>
      <c r="K18" s="13"/>
    </row>
    <row r="19" spans="2:11" ht="12.75">
      <c r="B19" s="31"/>
      <c r="C19" s="14"/>
      <c r="D19" s="14"/>
      <c r="E19" s="14"/>
      <c r="F19" s="14"/>
      <c r="G19" s="14"/>
      <c r="H19" s="14"/>
      <c r="I19" s="14"/>
      <c r="J19" s="13"/>
      <c r="K19" s="13"/>
    </row>
    <row r="20" spans="2:11" ht="12.75">
      <c r="B20" s="31"/>
      <c r="C20" s="14"/>
      <c r="D20" s="137"/>
      <c r="E20" s="137"/>
      <c r="F20" s="137"/>
      <c r="G20" s="14"/>
      <c r="H20" s="137"/>
      <c r="I20" s="137"/>
      <c r="J20" s="137"/>
      <c r="K20" s="13"/>
    </row>
    <row r="21" spans="2:11" ht="12.75">
      <c r="B21" s="31"/>
      <c r="C21" s="14"/>
      <c r="D21" s="32"/>
      <c r="F21" s="33"/>
      <c r="G21" s="14"/>
      <c r="H21" s="32"/>
      <c r="J21" s="12"/>
      <c r="K21" s="13"/>
    </row>
    <row r="22" spans="2:11" ht="12.75">
      <c r="B22" s="31"/>
      <c r="C22" s="14"/>
      <c r="D22" s="32"/>
      <c r="F22" s="33"/>
      <c r="G22" s="14"/>
      <c r="H22" s="32"/>
      <c r="J22" s="12"/>
      <c r="K22" s="13"/>
    </row>
    <row r="23" spans="2:11" ht="12.75">
      <c r="B23" s="31"/>
      <c r="C23" s="14"/>
      <c r="D23" s="32"/>
      <c r="F23" s="33"/>
      <c r="G23" s="14"/>
      <c r="H23" s="32"/>
      <c r="J23" s="12"/>
      <c r="K23" s="13"/>
    </row>
    <row r="24" spans="2:11" ht="12.75">
      <c r="B24" s="31"/>
      <c r="C24" s="14"/>
      <c r="D24" s="24"/>
      <c r="E24" s="24"/>
      <c r="F24" s="24"/>
      <c r="G24" s="14"/>
      <c r="H24" s="24"/>
      <c r="I24" s="24"/>
      <c r="J24" s="25"/>
      <c r="K24" s="13"/>
    </row>
    <row r="25" spans="2:11" ht="12.75">
      <c r="B25" s="31"/>
      <c r="C25" s="14"/>
      <c r="D25" s="24"/>
      <c r="E25" s="24"/>
      <c r="F25" s="24"/>
      <c r="G25" s="14"/>
      <c r="H25" s="24"/>
      <c r="I25" s="24"/>
      <c r="J25" s="25"/>
      <c r="K25" s="13"/>
    </row>
    <row r="26" spans="2:11" ht="12.75">
      <c r="B26" s="14"/>
      <c r="C26" s="14"/>
      <c r="D26" s="24"/>
      <c r="E26" s="24"/>
      <c r="F26" s="24"/>
      <c r="G26" s="14"/>
      <c r="H26" s="24"/>
      <c r="I26" s="24"/>
      <c r="J26" s="25"/>
      <c r="K26" s="13"/>
    </row>
    <row r="27" spans="2:14" ht="12.75">
      <c r="B27" s="14"/>
      <c r="C27" s="14"/>
      <c r="D27" s="14"/>
      <c r="E27" s="14"/>
      <c r="F27" s="14"/>
      <c r="G27" s="34"/>
      <c r="H27" s="14"/>
      <c r="I27" s="14"/>
      <c r="J27" s="28"/>
      <c r="L27" s="34"/>
      <c r="M27" s="34"/>
      <c r="N27" s="34"/>
    </row>
    <row r="28" spans="2:14" ht="12.75">
      <c r="B28" s="36"/>
      <c r="C28" s="14"/>
      <c r="D28" s="13"/>
      <c r="E28" s="14"/>
      <c r="F28" s="9"/>
      <c r="G28" s="34"/>
      <c r="H28" s="13"/>
      <c r="I28" s="14"/>
      <c r="J28" s="26"/>
      <c r="L28" s="32"/>
      <c r="N28" s="37"/>
    </row>
    <row r="29" spans="2:14" ht="12.75">
      <c r="B29" s="36"/>
      <c r="C29" s="14"/>
      <c r="D29" s="14"/>
      <c r="E29" s="14"/>
      <c r="F29" s="9"/>
      <c r="G29" s="34"/>
      <c r="H29" s="13"/>
      <c r="I29" s="14"/>
      <c r="J29" s="9"/>
      <c r="L29" s="32"/>
      <c r="N29" s="37"/>
    </row>
    <row r="30" spans="2:14" ht="12.75">
      <c r="B30" s="14"/>
      <c r="C30" s="14"/>
      <c r="D30" s="13"/>
      <c r="E30" s="14"/>
      <c r="F30" s="9"/>
      <c r="G30" s="34"/>
      <c r="H30" s="13"/>
      <c r="I30" s="14"/>
      <c r="J30" s="26"/>
      <c r="L30" s="32"/>
      <c r="N30" s="37"/>
    </row>
    <row r="31" spans="2:14" ht="12.75">
      <c r="B31" s="36"/>
      <c r="C31" s="14"/>
      <c r="D31" s="14"/>
      <c r="E31" s="14"/>
      <c r="F31" s="9"/>
      <c r="G31" s="34"/>
      <c r="H31" s="13"/>
      <c r="I31" s="14"/>
      <c r="J31" s="9"/>
      <c r="L31" s="32"/>
      <c r="N31" s="37"/>
    </row>
    <row r="32" spans="2:14" ht="12.75">
      <c r="B32" s="14"/>
      <c r="C32" s="14"/>
      <c r="D32" s="13"/>
      <c r="E32" s="14"/>
      <c r="F32" s="9"/>
      <c r="G32" s="34"/>
      <c r="H32" s="13"/>
      <c r="I32" s="14"/>
      <c r="J32" s="26"/>
      <c r="L32" s="32"/>
      <c r="N32" s="37"/>
    </row>
    <row r="33" spans="2:14" ht="12.75">
      <c r="B33" s="36"/>
      <c r="C33" s="14"/>
      <c r="D33" s="14"/>
      <c r="E33" s="14"/>
      <c r="F33" s="9"/>
      <c r="G33" s="34"/>
      <c r="H33" s="13"/>
      <c r="I33" s="14"/>
      <c r="J33" s="9"/>
      <c r="L33" s="32"/>
      <c r="N33" s="37"/>
    </row>
    <row r="34" spans="2:14" ht="12.75">
      <c r="B34" s="36"/>
      <c r="C34" s="14"/>
      <c r="D34" s="38"/>
      <c r="E34" s="14"/>
      <c r="F34" s="9"/>
      <c r="G34" s="34"/>
      <c r="H34" s="13"/>
      <c r="I34" s="14"/>
      <c r="J34" s="26"/>
      <c r="L34" s="32"/>
      <c r="N34" s="37"/>
    </row>
    <row r="35" spans="2:14" ht="12.75" customHeight="1">
      <c r="B35" s="36"/>
      <c r="C35" s="14"/>
      <c r="D35" s="14"/>
      <c r="E35" s="14"/>
      <c r="F35" s="9"/>
      <c r="G35" s="34"/>
      <c r="H35" s="13"/>
      <c r="I35" s="14"/>
      <c r="J35" s="9"/>
      <c r="L35" s="32"/>
      <c r="N35" s="37"/>
    </row>
    <row r="36" spans="2:14" ht="14.25" customHeight="1">
      <c r="B36" s="39"/>
      <c r="C36" s="14"/>
      <c r="D36" s="14"/>
      <c r="E36" s="8"/>
      <c r="F36" s="14"/>
      <c r="G36" s="14"/>
      <c r="H36" s="14"/>
      <c r="I36" s="14"/>
      <c r="J36" s="8"/>
      <c r="K36" s="14"/>
      <c r="L36" s="13"/>
      <c r="N36" s="37"/>
    </row>
    <row r="37" spans="2:14" ht="12.75">
      <c r="B37" s="14"/>
      <c r="C37" s="14"/>
      <c r="D37" s="14"/>
      <c r="E37" s="8"/>
      <c r="F37" s="14"/>
      <c r="G37" s="14"/>
      <c r="H37" s="14"/>
      <c r="I37" s="14"/>
      <c r="J37" s="8"/>
      <c r="K37" s="14"/>
      <c r="L37" s="13"/>
      <c r="N37" s="37"/>
    </row>
    <row r="38" spans="2:14" ht="12.75">
      <c r="B38" s="14"/>
      <c r="C38" s="14"/>
      <c r="D38" s="14"/>
      <c r="E38" s="8"/>
      <c r="F38" s="14"/>
      <c r="G38" s="14"/>
      <c r="H38" s="14"/>
      <c r="I38" s="14"/>
      <c r="J38" s="8"/>
      <c r="K38" s="14"/>
      <c r="L38" s="13"/>
      <c r="N38" s="37"/>
    </row>
    <row r="39" spans="2:14" ht="12.75">
      <c r="B39" s="31"/>
      <c r="C39" s="14"/>
      <c r="D39" s="14"/>
      <c r="E39" s="14"/>
      <c r="F39" s="32"/>
      <c r="H39" s="33"/>
      <c r="I39" s="33"/>
      <c r="J39" s="28"/>
      <c r="L39" s="32"/>
      <c r="N39" s="37"/>
    </row>
    <row r="40" spans="2:11" ht="12.75">
      <c r="B40" s="31"/>
      <c r="C40" s="14"/>
      <c r="D40" s="14"/>
      <c r="E40" s="14"/>
      <c r="F40" s="14"/>
      <c r="G40" s="14"/>
      <c r="H40" s="14"/>
      <c r="I40" s="14"/>
      <c r="J40" s="13"/>
      <c r="K40" s="13"/>
    </row>
    <row r="41" spans="2:11" ht="12.75">
      <c r="B41" s="14"/>
      <c r="C41" s="14"/>
      <c r="D41" s="14"/>
      <c r="E41" s="14"/>
      <c r="F41" s="14"/>
      <c r="G41" s="14"/>
      <c r="H41" s="14"/>
      <c r="I41" s="14"/>
      <c r="J41" s="13"/>
      <c r="K41" s="13"/>
    </row>
    <row r="42" spans="2:11" ht="12.75">
      <c r="B42" s="14"/>
      <c r="C42" s="14"/>
      <c r="D42" s="14"/>
      <c r="E42" s="14"/>
      <c r="F42" s="14"/>
      <c r="G42" s="14"/>
      <c r="H42" s="14"/>
      <c r="I42" s="14"/>
      <c r="J42" s="13"/>
      <c r="K42" s="13"/>
    </row>
    <row r="43" spans="2:11" ht="12.75">
      <c r="B43" s="31"/>
      <c r="C43" s="14"/>
      <c r="D43" s="14"/>
      <c r="E43" s="14"/>
      <c r="F43" s="14"/>
      <c r="G43" s="14"/>
      <c r="H43" s="14"/>
      <c r="I43" s="14"/>
      <c r="J43" s="13"/>
      <c r="K43" s="13"/>
    </row>
    <row r="44" spans="2:11" ht="12.75">
      <c r="B44" s="14"/>
      <c r="C44" s="14"/>
      <c r="D44" s="14"/>
      <c r="E44" s="14"/>
      <c r="F44" s="14"/>
      <c r="G44" s="14"/>
      <c r="H44" s="14"/>
      <c r="I44" s="14"/>
      <c r="J44" s="13"/>
      <c r="K44" s="13"/>
    </row>
    <row r="45" spans="2:11" ht="12.75">
      <c r="B45" s="14"/>
      <c r="C45" s="14"/>
      <c r="D45" s="14"/>
      <c r="E45" s="14"/>
      <c r="F45" s="14"/>
      <c r="G45" s="14"/>
      <c r="H45" s="14"/>
      <c r="I45" s="14"/>
      <c r="J45" s="13"/>
      <c r="K45" s="13"/>
    </row>
    <row r="46" spans="2:11" ht="12.75">
      <c r="B46" s="14"/>
      <c r="C46" s="14"/>
      <c r="D46" s="14"/>
      <c r="E46" s="14"/>
      <c r="F46" s="14"/>
      <c r="G46" s="14"/>
      <c r="H46" s="14"/>
      <c r="I46" s="14"/>
      <c r="J46" s="13"/>
      <c r="K46" s="13"/>
    </row>
    <row r="47" spans="2:11" ht="12.75">
      <c r="B47" s="31"/>
      <c r="C47" s="14"/>
      <c r="D47" s="14"/>
      <c r="E47" s="14"/>
      <c r="F47" s="14"/>
      <c r="G47" s="14"/>
      <c r="H47" s="14"/>
      <c r="I47" s="14"/>
      <c r="J47" s="13"/>
      <c r="K47" s="13"/>
    </row>
    <row r="48" spans="2:11" ht="12.75">
      <c r="B48" s="14"/>
      <c r="C48" s="14"/>
      <c r="D48" s="14"/>
      <c r="E48" s="14"/>
      <c r="F48" s="14"/>
      <c r="G48" s="14"/>
      <c r="H48" s="14"/>
      <c r="I48" s="14"/>
      <c r="J48" s="13"/>
      <c r="K48" s="13"/>
    </row>
    <row r="49" spans="2:11" ht="12.75">
      <c r="B49" s="14"/>
      <c r="C49" s="14"/>
      <c r="D49" s="14"/>
      <c r="E49" s="14"/>
      <c r="F49" s="14"/>
      <c r="G49" s="14"/>
      <c r="H49" s="14"/>
      <c r="I49" s="14"/>
      <c r="J49" s="13"/>
      <c r="K49" s="13"/>
    </row>
    <row r="50" spans="2:11" ht="12.75">
      <c r="B50" s="31"/>
      <c r="C50" s="14"/>
      <c r="D50" s="14"/>
      <c r="E50" s="14"/>
      <c r="F50" s="14"/>
      <c r="G50" s="14"/>
      <c r="H50" s="14"/>
      <c r="I50" s="14"/>
      <c r="J50" s="13"/>
      <c r="K50" s="13"/>
    </row>
    <row r="51" spans="2:11" ht="12.75">
      <c r="B51" s="14"/>
      <c r="C51" s="14"/>
      <c r="D51" s="14"/>
      <c r="E51" s="14"/>
      <c r="F51" s="14"/>
      <c r="G51" s="14"/>
      <c r="H51" s="14"/>
      <c r="I51" s="14"/>
      <c r="J51" s="13"/>
      <c r="K51" s="13"/>
    </row>
    <row r="52" spans="2:11" ht="12.75">
      <c r="B52" s="14"/>
      <c r="C52" s="14"/>
      <c r="D52" s="14"/>
      <c r="E52" s="14"/>
      <c r="F52" s="14"/>
      <c r="G52" s="14"/>
      <c r="H52" s="14"/>
      <c r="I52" s="14"/>
      <c r="J52" s="13"/>
      <c r="K52" s="13"/>
    </row>
    <row r="53" spans="2:11" ht="12.75">
      <c r="B53" s="31"/>
      <c r="C53" s="14"/>
      <c r="D53" s="14"/>
      <c r="E53" s="14"/>
      <c r="F53" s="14"/>
      <c r="G53" s="14"/>
      <c r="H53" s="14"/>
      <c r="I53" s="14"/>
      <c r="J53" s="13"/>
      <c r="K53" s="13"/>
    </row>
    <row r="54" spans="2:11" ht="12.75">
      <c r="B54" s="14"/>
      <c r="C54" s="14"/>
      <c r="D54" s="14"/>
      <c r="E54" s="14"/>
      <c r="F54" s="14"/>
      <c r="G54" s="14"/>
      <c r="H54" s="14"/>
      <c r="I54" s="14"/>
      <c r="J54" s="13"/>
      <c r="K54" s="13"/>
    </row>
    <row r="55" spans="2:11" ht="12.75">
      <c r="B55" s="14"/>
      <c r="C55" s="14"/>
      <c r="D55" s="14"/>
      <c r="E55" s="14"/>
      <c r="F55" s="14"/>
      <c r="G55" s="14"/>
      <c r="H55" s="14"/>
      <c r="I55" s="14"/>
      <c r="J55" s="13"/>
      <c r="K55" s="13"/>
    </row>
    <row r="56" spans="2:11" ht="12.75">
      <c r="B56" s="14"/>
      <c r="C56" s="14"/>
      <c r="D56" s="14"/>
      <c r="E56" s="14"/>
      <c r="F56" s="14"/>
      <c r="G56" s="14"/>
      <c r="H56" s="14"/>
      <c r="I56" s="14"/>
      <c r="J56" s="13"/>
      <c r="K56" s="13"/>
    </row>
    <row r="57" spans="2:11" ht="12.75">
      <c r="B57" s="31"/>
      <c r="C57" s="14"/>
      <c r="D57" s="14"/>
      <c r="E57" s="14"/>
      <c r="F57" s="14"/>
      <c r="G57" s="14"/>
      <c r="H57" s="14"/>
      <c r="I57" s="14"/>
      <c r="J57" s="13"/>
      <c r="K57" s="13"/>
    </row>
    <row r="58" spans="2:11" ht="12.75">
      <c r="B58" s="14"/>
      <c r="C58" s="14"/>
      <c r="D58" s="14"/>
      <c r="E58" s="14"/>
      <c r="F58" s="14"/>
      <c r="G58" s="14"/>
      <c r="H58" s="14"/>
      <c r="I58" s="14"/>
      <c r="J58" s="13"/>
      <c r="K58" s="13"/>
    </row>
    <row r="59" spans="2:11" ht="12.75">
      <c r="B59" s="14"/>
      <c r="C59" s="14"/>
      <c r="D59" s="14"/>
      <c r="E59" s="14"/>
      <c r="F59" s="14"/>
      <c r="G59" s="14"/>
      <c r="H59" s="14"/>
      <c r="I59" s="14"/>
      <c r="J59" s="13"/>
      <c r="K59" s="13"/>
    </row>
    <row r="60" spans="2:11" ht="12.75">
      <c r="B60" s="31"/>
      <c r="C60" s="14"/>
      <c r="D60" s="14"/>
      <c r="E60" s="14"/>
      <c r="F60" s="14"/>
      <c r="G60" s="14"/>
      <c r="H60" s="14"/>
      <c r="I60" s="14"/>
      <c r="J60" s="13"/>
      <c r="K60" s="13"/>
    </row>
    <row r="61" spans="2:11" ht="12.75">
      <c r="B61" s="14"/>
      <c r="C61" s="14"/>
      <c r="D61" s="14"/>
      <c r="E61" s="14"/>
      <c r="F61" s="14"/>
      <c r="G61" s="14"/>
      <c r="H61" s="14"/>
      <c r="I61" s="14"/>
      <c r="J61" s="13"/>
      <c r="K61" s="13"/>
    </row>
    <row r="62" spans="2:11" ht="12.75">
      <c r="B62" s="14"/>
      <c r="C62" s="14"/>
      <c r="D62" s="14"/>
      <c r="E62" s="14"/>
      <c r="F62" s="14"/>
      <c r="G62" s="14"/>
      <c r="H62" s="14"/>
      <c r="I62" s="14"/>
      <c r="J62" s="13"/>
      <c r="K62" s="13"/>
    </row>
    <row r="63" spans="2:11" ht="12.75">
      <c r="B63" s="14"/>
      <c r="C63" s="14"/>
      <c r="D63" s="14"/>
      <c r="E63" s="14"/>
      <c r="F63" s="14"/>
      <c r="G63" s="14"/>
      <c r="H63" s="14"/>
      <c r="I63" s="14"/>
      <c r="J63" s="13"/>
      <c r="K63" s="13"/>
    </row>
    <row r="64" spans="2:11" ht="12.75">
      <c r="B64" s="31"/>
      <c r="C64" s="14"/>
      <c r="D64" s="14"/>
      <c r="E64" s="14"/>
      <c r="F64" s="14"/>
      <c r="G64" s="14"/>
      <c r="H64" s="14"/>
      <c r="I64" s="14"/>
      <c r="J64" s="13"/>
      <c r="K64" s="13"/>
    </row>
    <row r="65" spans="2:11" ht="12.75">
      <c r="B65" s="14"/>
      <c r="C65" s="14"/>
      <c r="D65" s="14"/>
      <c r="E65" s="14"/>
      <c r="F65" s="14"/>
      <c r="G65" s="14"/>
      <c r="H65" s="14"/>
      <c r="I65" s="14"/>
      <c r="J65" s="13"/>
      <c r="K65" s="13"/>
    </row>
    <row r="66" spans="2:11" ht="12.75">
      <c r="B66" s="14"/>
      <c r="C66" s="14"/>
      <c r="D66" s="14"/>
      <c r="E66" s="14"/>
      <c r="F66" s="14"/>
      <c r="G66" s="14"/>
      <c r="H66" s="14"/>
      <c r="I66" s="14"/>
      <c r="J66" s="12"/>
      <c r="K66" s="13"/>
    </row>
    <row r="67" spans="2:11" ht="12.75">
      <c r="B67" s="14"/>
      <c r="C67" s="14"/>
      <c r="D67" s="14"/>
      <c r="E67" s="14"/>
      <c r="F67" s="14"/>
      <c r="G67" s="14"/>
      <c r="H67" s="14"/>
      <c r="I67" s="14"/>
      <c r="J67" s="40"/>
      <c r="K67" s="40"/>
    </row>
    <row r="68" spans="2:11" ht="12.75">
      <c r="B68" s="14"/>
      <c r="C68" s="14"/>
      <c r="D68" s="14"/>
      <c r="E68" s="14"/>
      <c r="F68" s="14"/>
      <c r="G68" s="14"/>
      <c r="H68" s="14"/>
      <c r="I68" s="14"/>
      <c r="J68" s="40"/>
      <c r="K68" s="40"/>
    </row>
    <row r="69" spans="2:11" ht="12.75">
      <c r="B69" s="14"/>
      <c r="C69" s="14"/>
      <c r="D69" s="14"/>
      <c r="E69" s="14"/>
      <c r="F69" s="14"/>
      <c r="G69" s="14"/>
      <c r="H69" s="14"/>
      <c r="I69" s="14"/>
      <c r="J69" s="40"/>
      <c r="K69" s="40"/>
    </row>
    <row r="70" spans="1:11" ht="12.75">
      <c r="A70" s="41"/>
      <c r="B70" s="14"/>
      <c r="C70" s="14"/>
      <c r="D70" s="14"/>
      <c r="E70" s="14"/>
      <c r="F70" s="14"/>
      <c r="G70" s="14"/>
      <c r="H70" s="14"/>
      <c r="I70" s="14"/>
      <c r="J70" s="40"/>
      <c r="K70" s="40"/>
    </row>
    <row r="71" spans="2:11" ht="12.75">
      <c r="B71" s="36"/>
      <c r="C71" s="14"/>
      <c r="D71" s="14"/>
      <c r="E71" s="14"/>
      <c r="F71" s="14"/>
      <c r="G71" s="14"/>
      <c r="H71" s="14"/>
      <c r="I71" s="14"/>
      <c r="J71" s="13"/>
      <c r="K71" s="13"/>
    </row>
    <row r="72" spans="2:11" ht="12.75">
      <c r="B72" s="14"/>
      <c r="C72" s="14"/>
      <c r="D72" s="14"/>
      <c r="E72" s="14"/>
      <c r="F72" s="14"/>
      <c r="G72" s="14"/>
      <c r="H72" s="14"/>
      <c r="I72" s="14"/>
      <c r="J72" s="13"/>
      <c r="K72" s="13"/>
    </row>
    <row r="73" spans="2:11" ht="12.75">
      <c r="B73" s="14"/>
      <c r="C73" s="14"/>
      <c r="D73" s="14"/>
      <c r="E73" s="14"/>
      <c r="F73" s="14"/>
      <c r="G73" s="14"/>
      <c r="H73" s="14"/>
      <c r="I73" s="14"/>
      <c r="J73" s="13"/>
      <c r="K73" s="13"/>
    </row>
    <row r="74" spans="2:11" ht="12.75">
      <c r="B74" s="14"/>
      <c r="C74" s="14"/>
      <c r="D74" s="14"/>
      <c r="E74" s="14"/>
      <c r="F74" s="14"/>
      <c r="G74" s="14"/>
      <c r="H74" s="14"/>
      <c r="I74" s="14"/>
      <c r="J74" s="13"/>
      <c r="K74" s="13"/>
    </row>
    <row r="75" spans="2:11" ht="12.75">
      <c r="B75" s="14"/>
      <c r="C75" s="14"/>
      <c r="D75" s="14"/>
      <c r="E75" s="14"/>
      <c r="F75" s="14"/>
      <c r="G75" s="14"/>
      <c r="H75" s="14"/>
      <c r="I75" s="14"/>
      <c r="J75" s="13"/>
      <c r="K75" s="13"/>
    </row>
    <row r="76" spans="2:11" ht="12.75">
      <c r="B76" s="14"/>
      <c r="C76" s="14"/>
      <c r="D76" s="14"/>
      <c r="E76" s="14"/>
      <c r="F76" s="14"/>
      <c r="G76" s="14"/>
      <c r="H76" s="14"/>
      <c r="I76" s="14"/>
      <c r="J76" s="13"/>
      <c r="K76" s="13"/>
    </row>
    <row r="77" spans="2:11" ht="12.75">
      <c r="B77" s="36"/>
      <c r="C77" s="14"/>
      <c r="D77" s="14"/>
      <c r="E77" s="14"/>
      <c r="F77" s="14"/>
      <c r="G77" s="14"/>
      <c r="H77" s="14"/>
      <c r="I77" s="14"/>
      <c r="J77" s="13"/>
      <c r="K77" s="13"/>
    </row>
    <row r="78" spans="2:11" ht="12.75">
      <c r="B78" s="14"/>
      <c r="C78" s="14"/>
      <c r="D78" s="14"/>
      <c r="E78" s="14"/>
      <c r="F78" s="14"/>
      <c r="G78" s="14"/>
      <c r="H78" s="14"/>
      <c r="I78" s="14"/>
      <c r="J78" s="13"/>
      <c r="K78" s="13"/>
    </row>
    <row r="79" spans="2:11" ht="12.75">
      <c r="B79" s="14"/>
      <c r="C79" s="14"/>
      <c r="D79" s="14"/>
      <c r="E79" s="14"/>
      <c r="F79" s="14"/>
      <c r="G79" s="14"/>
      <c r="H79" s="14"/>
      <c r="I79" s="14"/>
      <c r="J79" s="13"/>
      <c r="K79" s="13"/>
    </row>
    <row r="80" spans="2:11" ht="12.75">
      <c r="B80" s="14"/>
      <c r="C80" s="14"/>
      <c r="D80" s="14"/>
      <c r="E80" s="14"/>
      <c r="F80" s="14"/>
      <c r="G80" s="14"/>
      <c r="H80" s="14"/>
      <c r="I80" s="14"/>
      <c r="J80" s="13"/>
      <c r="K80" s="13"/>
    </row>
    <row r="81" spans="2:11" ht="12.75">
      <c r="B81" s="14"/>
      <c r="C81" s="14"/>
      <c r="D81" s="14"/>
      <c r="E81" s="14"/>
      <c r="F81" s="14"/>
      <c r="G81" s="14"/>
      <c r="H81" s="14"/>
      <c r="I81" s="14"/>
      <c r="J81" s="13"/>
      <c r="K81" s="13"/>
    </row>
    <row r="82" spans="2:11" ht="12.75">
      <c r="B82" s="31"/>
      <c r="C82" s="14"/>
      <c r="D82" s="14"/>
      <c r="E82" s="14"/>
      <c r="F82" s="14"/>
      <c r="G82" s="14"/>
      <c r="H82" s="14"/>
      <c r="I82" s="14"/>
      <c r="J82" s="13"/>
      <c r="K82" s="13"/>
    </row>
    <row r="83" spans="2:11" ht="12.75">
      <c r="B83" s="14"/>
      <c r="C83" s="14"/>
      <c r="D83" s="14"/>
      <c r="E83" s="14"/>
      <c r="F83" s="14"/>
      <c r="G83" s="14"/>
      <c r="H83" s="14"/>
      <c r="I83" s="14"/>
      <c r="J83" s="13"/>
      <c r="K83" s="13"/>
    </row>
    <row r="84" spans="2:11" ht="12.75">
      <c r="B84" s="14"/>
      <c r="C84" s="14"/>
      <c r="D84" s="14"/>
      <c r="E84" s="14"/>
      <c r="F84" s="14"/>
      <c r="G84" s="14"/>
      <c r="H84" s="14"/>
      <c r="I84" s="14"/>
      <c r="J84" s="13"/>
      <c r="K84" s="13"/>
    </row>
    <row r="85" spans="2:11" ht="12.75">
      <c r="B85" s="31"/>
      <c r="C85" s="14"/>
      <c r="D85" s="14"/>
      <c r="E85" s="14"/>
      <c r="F85" s="14"/>
      <c r="G85" s="14"/>
      <c r="H85" s="14"/>
      <c r="I85" s="14"/>
      <c r="J85" s="13"/>
      <c r="K85" s="13"/>
    </row>
    <row r="86" spans="2:11" ht="12.75">
      <c r="B86" s="14"/>
      <c r="C86" s="14"/>
      <c r="D86" s="14"/>
      <c r="E86" s="14"/>
      <c r="F86" s="14"/>
      <c r="G86" s="14"/>
      <c r="H86" s="14"/>
      <c r="I86" s="14"/>
      <c r="J86" s="13"/>
      <c r="K86" s="13"/>
    </row>
    <row r="87" spans="2:11" ht="12.75">
      <c r="B87" s="14"/>
      <c r="C87" s="14"/>
      <c r="D87" s="14"/>
      <c r="E87" s="14"/>
      <c r="F87" s="14"/>
      <c r="G87" s="14"/>
      <c r="H87" s="14"/>
      <c r="I87" s="14"/>
      <c r="J87" s="13"/>
      <c r="K87" s="13"/>
    </row>
    <row r="88" spans="2:11" ht="12.75">
      <c r="B88" s="14"/>
      <c r="C88" s="14"/>
      <c r="D88" s="14"/>
      <c r="E88" s="14"/>
      <c r="F88" s="14"/>
      <c r="G88" s="14"/>
      <c r="H88" s="14"/>
      <c r="I88" s="14"/>
      <c r="J88" s="13"/>
      <c r="K88" s="13"/>
    </row>
    <row r="89" spans="2:11" ht="12.75">
      <c r="B89" s="31"/>
      <c r="C89" s="14"/>
      <c r="D89" s="14"/>
      <c r="E89" s="14"/>
      <c r="F89" s="14"/>
      <c r="G89" s="14"/>
      <c r="H89" s="14"/>
      <c r="I89" s="14"/>
      <c r="J89" s="13"/>
      <c r="K89" s="13"/>
    </row>
    <row r="90" spans="2:11" ht="12.75">
      <c r="B90" s="14"/>
      <c r="C90" s="14"/>
      <c r="D90" s="14"/>
      <c r="E90" s="14"/>
      <c r="F90" s="14"/>
      <c r="G90" s="14"/>
      <c r="H90" s="14"/>
      <c r="I90" s="14"/>
      <c r="J90" s="13"/>
      <c r="K90" s="13"/>
    </row>
    <row r="91" spans="2:11" ht="12.75">
      <c r="B91" s="14"/>
      <c r="C91" s="14"/>
      <c r="D91" s="14"/>
      <c r="E91" s="14"/>
      <c r="F91" s="14"/>
      <c r="G91" s="14"/>
      <c r="H91" s="14"/>
      <c r="I91" s="14"/>
      <c r="J91" s="13"/>
      <c r="K91" s="13"/>
    </row>
    <row r="92" spans="2:11" ht="12.75">
      <c r="B92" s="31"/>
      <c r="C92" s="14"/>
      <c r="D92" s="14"/>
      <c r="E92" s="14"/>
      <c r="F92" s="14"/>
      <c r="G92" s="14"/>
      <c r="H92" s="14"/>
      <c r="I92" s="14"/>
      <c r="J92" s="13"/>
      <c r="K92" s="13"/>
    </row>
    <row r="93" spans="2:11" ht="12.75">
      <c r="B93" s="14"/>
      <c r="C93" s="14"/>
      <c r="D93" s="14"/>
      <c r="E93" s="14"/>
      <c r="F93" s="14"/>
      <c r="G93" s="14"/>
      <c r="H93" s="14"/>
      <c r="I93" s="14"/>
      <c r="J93" s="13"/>
      <c r="K93" s="13"/>
    </row>
    <row r="94" spans="2:11" ht="12.75">
      <c r="B94" s="14"/>
      <c r="C94" s="14"/>
      <c r="D94" s="14"/>
      <c r="E94" s="14"/>
      <c r="F94" s="14"/>
      <c r="G94" s="14"/>
      <c r="H94" s="14"/>
      <c r="I94" s="14"/>
      <c r="J94" s="13"/>
      <c r="K94" s="13"/>
    </row>
    <row r="95" spans="2:11" ht="12.75">
      <c r="B95" s="31"/>
      <c r="C95" s="14"/>
      <c r="D95" s="14"/>
      <c r="E95" s="14"/>
      <c r="F95" s="14"/>
      <c r="G95" s="14"/>
      <c r="H95" s="14"/>
      <c r="I95" s="14"/>
      <c r="J95" s="13"/>
      <c r="K95" s="13"/>
    </row>
    <row r="96" spans="2:11" ht="12.75">
      <c r="B96" s="14"/>
      <c r="C96" s="14"/>
      <c r="D96" s="14"/>
      <c r="E96" s="14"/>
      <c r="F96" s="14"/>
      <c r="G96" s="14"/>
      <c r="H96" s="14"/>
      <c r="I96" s="14"/>
      <c r="J96" s="13"/>
      <c r="K96" s="13"/>
    </row>
    <row r="97" spans="2:11" ht="12.75">
      <c r="B97" s="14"/>
      <c r="C97" s="14"/>
      <c r="D97" s="14"/>
      <c r="E97" s="14"/>
      <c r="F97" s="14"/>
      <c r="G97" s="14"/>
      <c r="H97" s="14"/>
      <c r="I97" s="14"/>
      <c r="J97" s="13"/>
      <c r="K97" s="13"/>
    </row>
    <row r="98" spans="2:11" ht="12.75">
      <c r="B98" s="14"/>
      <c r="C98" s="14"/>
      <c r="D98" s="14"/>
      <c r="E98" s="14"/>
      <c r="F98" s="14"/>
      <c r="G98" s="14"/>
      <c r="H98" s="14"/>
      <c r="I98" s="14"/>
      <c r="J98" s="13"/>
      <c r="K98" s="13"/>
    </row>
    <row r="99" spans="2:11" ht="12.75">
      <c r="B99" s="31"/>
      <c r="C99" s="14"/>
      <c r="D99" s="14"/>
      <c r="E99" s="14"/>
      <c r="F99" s="14"/>
      <c r="G99" s="14"/>
      <c r="H99" s="14"/>
      <c r="I99" s="14"/>
      <c r="J99" s="13"/>
      <c r="K99" s="13"/>
    </row>
    <row r="100" spans="1:11" ht="12.75">
      <c r="A100" s="41"/>
      <c r="B100" s="31"/>
      <c r="C100" s="14"/>
      <c r="D100" s="14"/>
      <c r="E100" s="14"/>
      <c r="F100" s="14"/>
      <c r="G100" s="14"/>
      <c r="H100" s="14"/>
      <c r="I100" s="14"/>
      <c r="J100" s="13"/>
      <c r="K100" s="13"/>
    </row>
    <row r="101" spans="1:11" ht="12.75">
      <c r="A101" s="41"/>
      <c r="B101" s="14"/>
      <c r="C101" s="14"/>
      <c r="D101" s="14"/>
      <c r="E101" s="14"/>
      <c r="F101" s="14"/>
      <c r="G101" s="14"/>
      <c r="H101" s="14"/>
      <c r="I101" s="14"/>
      <c r="J101" s="13"/>
      <c r="K101" s="13"/>
    </row>
    <row r="102" spans="1:11" ht="12.75">
      <c r="A102" s="41"/>
      <c r="B102" s="14"/>
      <c r="C102" s="14"/>
      <c r="D102" s="14"/>
      <c r="E102" s="14"/>
      <c r="F102" s="14"/>
      <c r="G102" s="14"/>
      <c r="H102" s="14"/>
      <c r="I102" s="14"/>
      <c r="J102" s="13"/>
      <c r="K102" s="13"/>
    </row>
    <row r="103" spans="1:11" ht="12.75">
      <c r="A103" s="41"/>
      <c r="B103" s="14"/>
      <c r="C103" s="14"/>
      <c r="D103" s="14"/>
      <c r="E103" s="14"/>
      <c r="F103" s="14"/>
      <c r="G103" s="14"/>
      <c r="H103" s="14"/>
      <c r="I103" s="14"/>
      <c r="J103" s="13"/>
      <c r="K103" s="13"/>
    </row>
    <row r="104" spans="1:11" ht="12.75">
      <c r="A104" s="41"/>
      <c r="B104" s="14"/>
      <c r="C104" s="14"/>
      <c r="D104" s="14"/>
      <c r="E104" s="14"/>
      <c r="F104" s="14"/>
      <c r="G104" s="14"/>
      <c r="H104" s="14"/>
      <c r="I104" s="14"/>
      <c r="J104" s="13"/>
      <c r="K104" s="13"/>
    </row>
    <row r="105" spans="1:11" ht="12.75">
      <c r="A105" s="41"/>
      <c r="B105" s="14"/>
      <c r="C105" s="14"/>
      <c r="D105" s="14"/>
      <c r="E105" s="14"/>
      <c r="F105" s="14"/>
      <c r="G105" s="14"/>
      <c r="H105" s="14"/>
      <c r="I105" s="14"/>
      <c r="J105" s="13"/>
      <c r="K105" s="13"/>
    </row>
    <row r="106" spans="1:11" ht="12.75">
      <c r="A106" s="41"/>
      <c r="B106" s="14"/>
      <c r="C106" s="14"/>
      <c r="D106" s="14"/>
      <c r="E106" s="14"/>
      <c r="F106" s="14"/>
      <c r="G106" s="14"/>
      <c r="H106" s="14"/>
      <c r="I106" s="14"/>
      <c r="J106" s="13"/>
      <c r="K106" s="13"/>
    </row>
    <row r="107" spans="1:11" ht="12.75">
      <c r="A107" s="41"/>
      <c r="B107" s="14"/>
      <c r="C107" s="14"/>
      <c r="D107" s="14"/>
      <c r="E107" s="14"/>
      <c r="F107" s="14"/>
      <c r="G107" s="14"/>
      <c r="H107" s="14"/>
      <c r="I107" s="14"/>
      <c r="J107" s="13"/>
      <c r="K107" s="13"/>
    </row>
    <row r="108" spans="1:11" ht="12.75">
      <c r="A108" s="41"/>
      <c r="B108" s="14"/>
      <c r="C108" s="14"/>
      <c r="D108" s="14"/>
      <c r="E108" s="14"/>
      <c r="F108" s="14"/>
      <c r="G108" s="14"/>
      <c r="H108" s="14"/>
      <c r="I108" s="14"/>
      <c r="J108" s="13"/>
      <c r="K108" s="13"/>
    </row>
    <row r="109" spans="1:11" ht="12.75">
      <c r="A109" s="41"/>
      <c r="B109" s="14"/>
      <c r="C109" s="14"/>
      <c r="D109" s="14"/>
      <c r="E109" s="14"/>
      <c r="F109" s="14"/>
      <c r="G109" s="14"/>
      <c r="H109" s="14"/>
      <c r="I109" s="14"/>
      <c r="J109" s="13"/>
      <c r="K109" s="13"/>
    </row>
    <row r="110" spans="1:11" ht="12.75">
      <c r="A110" s="41"/>
      <c r="B110" s="14"/>
      <c r="C110" s="14"/>
      <c r="D110" s="14"/>
      <c r="E110" s="14"/>
      <c r="F110" s="14"/>
      <c r="G110" s="14"/>
      <c r="H110" s="14"/>
      <c r="I110" s="14"/>
      <c r="J110" s="13"/>
      <c r="K110" s="13"/>
    </row>
    <row r="111" spans="1:11" ht="12.75">
      <c r="A111" s="41"/>
      <c r="B111" s="31"/>
      <c r="C111" s="14"/>
      <c r="D111" s="14"/>
      <c r="E111" s="14"/>
      <c r="F111" s="14"/>
      <c r="G111" s="14"/>
      <c r="H111" s="14"/>
      <c r="I111" s="14"/>
      <c r="J111" s="13"/>
      <c r="K111" s="13"/>
    </row>
    <row r="112" spans="1:11" ht="12.75">
      <c r="A112" s="41"/>
      <c r="B112" s="14"/>
      <c r="C112" s="14"/>
      <c r="D112" s="14"/>
      <c r="E112" s="14"/>
      <c r="F112" s="14"/>
      <c r="G112" s="14"/>
      <c r="H112" s="14"/>
      <c r="I112" s="14"/>
      <c r="J112" s="13"/>
      <c r="K112" s="13"/>
    </row>
    <row r="113" spans="1:11" ht="12.75">
      <c r="A113" s="41"/>
      <c r="B113" s="14"/>
      <c r="C113" s="14"/>
      <c r="D113" s="14"/>
      <c r="E113" s="14"/>
      <c r="F113" s="14"/>
      <c r="G113" s="14"/>
      <c r="H113" s="14"/>
      <c r="I113" s="14"/>
      <c r="J113" s="13"/>
      <c r="K113" s="13"/>
    </row>
    <row r="114" spans="1:11" ht="12.75">
      <c r="A114" s="41"/>
      <c r="B114" s="14"/>
      <c r="C114" s="14"/>
      <c r="D114" s="14"/>
      <c r="E114" s="14"/>
      <c r="F114" s="14"/>
      <c r="G114" s="14"/>
      <c r="H114" s="14"/>
      <c r="I114" s="14"/>
      <c r="J114" s="13"/>
      <c r="K114" s="13"/>
    </row>
    <row r="115" spans="2:11" ht="12.75">
      <c r="B115" s="31"/>
      <c r="C115" s="14"/>
      <c r="D115" s="14"/>
      <c r="E115" s="14"/>
      <c r="F115" s="14"/>
      <c r="G115" s="14"/>
      <c r="H115" s="14"/>
      <c r="I115" s="14"/>
      <c r="J115" s="13"/>
      <c r="K115" s="13"/>
    </row>
    <row r="116" spans="2:11" ht="12.75">
      <c r="B116" s="14"/>
      <c r="C116" s="14"/>
      <c r="D116" s="14"/>
      <c r="E116" s="14"/>
      <c r="F116" s="14"/>
      <c r="G116" s="14"/>
      <c r="H116" s="14"/>
      <c r="I116" s="14"/>
      <c r="J116" s="13"/>
      <c r="K116" s="13"/>
    </row>
    <row r="117" spans="2:11" ht="12.75">
      <c r="B117" s="14"/>
      <c r="C117" s="14"/>
      <c r="D117" s="14"/>
      <c r="E117" s="14"/>
      <c r="F117" s="14"/>
      <c r="G117" s="14"/>
      <c r="H117" s="14"/>
      <c r="I117" s="14"/>
      <c r="J117" s="13"/>
      <c r="K117" s="13"/>
    </row>
    <row r="118" spans="2:11" ht="12.75">
      <c r="B118" s="31"/>
      <c r="C118" s="14"/>
      <c r="D118" s="14"/>
      <c r="E118" s="14"/>
      <c r="F118" s="14"/>
      <c r="G118" s="14"/>
      <c r="H118" s="14"/>
      <c r="I118" s="14"/>
      <c r="J118" s="13"/>
      <c r="K118" s="13"/>
    </row>
    <row r="119" spans="2:11" ht="12.75">
      <c r="B119" s="14"/>
      <c r="C119" s="14"/>
      <c r="D119" s="14"/>
      <c r="E119" s="14"/>
      <c r="F119" s="14"/>
      <c r="G119" s="14"/>
      <c r="H119" s="14"/>
      <c r="I119" s="14"/>
      <c r="J119" s="13"/>
      <c r="K119" s="13"/>
    </row>
    <row r="120" spans="2:11" ht="12.75">
      <c r="B120" s="14"/>
      <c r="C120" s="14"/>
      <c r="D120" s="14"/>
      <c r="E120" s="14"/>
      <c r="F120" s="14"/>
      <c r="G120" s="14"/>
      <c r="H120" s="14"/>
      <c r="I120" s="14"/>
      <c r="J120" s="13"/>
      <c r="K120" s="13"/>
    </row>
    <row r="121" spans="2:11" ht="12.75">
      <c r="B121" s="14"/>
      <c r="C121" s="14"/>
      <c r="D121" s="14"/>
      <c r="E121" s="14"/>
      <c r="F121" s="14"/>
      <c r="G121" s="14"/>
      <c r="H121" s="14"/>
      <c r="I121" s="14"/>
      <c r="J121" s="13"/>
      <c r="K121" s="13"/>
    </row>
    <row r="122" spans="2:11" ht="12.75">
      <c r="B122" s="14"/>
      <c r="C122" s="14"/>
      <c r="D122" s="14"/>
      <c r="E122" s="14"/>
      <c r="F122" s="14"/>
      <c r="G122" s="14"/>
      <c r="H122" s="14"/>
      <c r="I122" s="14"/>
      <c r="J122" s="13"/>
      <c r="K122" s="13"/>
    </row>
    <row r="125" spans="4:5" ht="11.25">
      <c r="D125" s="42"/>
      <c r="E125" s="42"/>
    </row>
    <row r="127" ht="12.75">
      <c r="B127" s="14"/>
    </row>
    <row r="132" ht="11.25">
      <c r="B132" s="43"/>
    </row>
    <row r="133" ht="12.75">
      <c r="B133" s="14"/>
    </row>
    <row r="135" ht="12.75">
      <c r="B135" s="44"/>
    </row>
    <row r="136" ht="12.75">
      <c r="B136" s="14"/>
    </row>
  </sheetData>
  <mergeCells count="5">
    <mergeCell ref="B2:L2"/>
    <mergeCell ref="B3:L3"/>
    <mergeCell ref="B4:L4"/>
    <mergeCell ref="D20:F20"/>
    <mergeCell ref="H20:J20"/>
  </mergeCells>
  <printOptions/>
  <pageMargins left="0.28" right="0.24" top="0.36" bottom="0.32" header="0.32" footer="0.36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PENAS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PENAS MANAGEMENT SDN BHD</dc:creator>
  <cp:keywords/>
  <dc:description/>
  <cp:lastModifiedBy>ACCT1</cp:lastModifiedBy>
  <cp:lastPrinted>2003-05-29T06:27:56Z</cp:lastPrinted>
  <dcterms:created xsi:type="dcterms:W3CDTF">1999-10-19T02:08:31Z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